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'стр.1'!$A$1:$FO$82</definedName>
    <definedName name="_xlnm.Print_Area" localSheetId="1">'стр.2'!$A$1:$FJ$68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<sst xmlns="http://schemas.openxmlformats.org/spreadsheetml/2006/main" count="872" uniqueCount="258">
  <si>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</si>
  <si>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</si>
  <si>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</si>
  <si>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</si>
  <si>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</si>
  <si>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</si>
  <si>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</si>
  <si>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</si>
  <si>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</si>
  <si>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</si>
  <si>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</si>
  <si>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</si>
  <si>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</si>
  <si>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</si>
  <si>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</si>
  <si>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</si>
  <si>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</si>
  <si>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</si>
  <si>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</si>
  <si>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</si>
  <si>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</si>
  <si>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</si>
  <si>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</si>
  <si>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</si>
  <si>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</si>
  <si>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</si>
  <si>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</si>
  <si>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</si>
  <si>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</si>
  <si>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</si>
  <si>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</si>
  <si>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</si>
  <si>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</si>
  <si>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</si>
  <si>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</si>
  <si>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</si>
  <si>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</si>
  <si>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</si>
  <si>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</si>
  <si>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</si>
  <si>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</si>
  <si>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</si>
  <si>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</si>
  <si>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</si>
  <si>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</si>
  <si>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</si>
  <si>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</si>
  <si>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</si>
  <si>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</si>
  <si>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</si>
  <si>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</si>
  <si>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</si>
  <si>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</si>
  <si>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</si>
  <si>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</si>
  <si>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</si>
  <si>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</si>
  <si>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</si>
  <si>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Изменение остатков по расчетам
(стр. 810 + 820)</t>
  </si>
  <si>
    <t>увеличение остатков по внутренним расчетам</t>
  </si>
  <si>
    <t>уменьшение остатков по внутренним расчетам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</si>
  <si>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</si>
  <si>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</si>
  <si>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</si>
  <si>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</si>
  <si>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</si>
  <si>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</si>
  <si>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</si>
  <si>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Поступления от бюджетов др. уров</t>
  </si>
  <si>
    <t>020</t>
  </si>
  <si>
    <t>Налог. и неналог. доходы всего</t>
  </si>
  <si>
    <t>030</t>
  </si>
  <si>
    <t>НДФЛ</t>
  </si>
  <si>
    <t>Единый с/х налог</t>
  </si>
  <si>
    <t xml:space="preserve">в том числе:                                         </t>
  </si>
  <si>
    <t>000</t>
  </si>
  <si>
    <t>290</t>
  </si>
  <si>
    <t>Результат исполнения бюджета
(дефицит "-", профицит "+")</t>
  </si>
  <si>
    <t>000 8 70 00000 00 0000 151</t>
  </si>
  <si>
    <t>182 1 06 01030 10 0000 110</t>
  </si>
  <si>
    <t>182 1 06 01030 10 1000 110</t>
  </si>
  <si>
    <t>182 1 06 01030 10 3000 110</t>
  </si>
  <si>
    <t>Налог на имущество физ. лиц</t>
  </si>
  <si>
    <t>Государственная пошлина</t>
  </si>
  <si>
    <t>951 1 08 04020 01 0000 110</t>
  </si>
  <si>
    <t>04226190</t>
  </si>
  <si>
    <t>Благородова Н.И.</t>
  </si>
  <si>
    <t>951 1 08 04020 01 1000 110</t>
  </si>
  <si>
    <t>Невыясненные поступления</t>
  </si>
  <si>
    <t>00001000000000000000</t>
  </si>
  <si>
    <t>Дотация</t>
  </si>
  <si>
    <t>Межбюджетные трансферты</t>
  </si>
  <si>
    <t>951</t>
  </si>
  <si>
    <t>ГЛАВНОГО РАСПОРЯДИТЕЛЯ (РАСПОРЯДИТЕЛЯ), ПОЛУЧАТЕЛЯ БЮДЖЕТНЫХ СРЕДСТВ,</t>
  </si>
  <si>
    <t>Глава поБК</t>
  </si>
  <si>
    <t>x</t>
  </si>
  <si>
    <t>черезфинансовые органы</t>
  </si>
  <si>
    <t>через финансовые органы</t>
  </si>
  <si>
    <t>Код расхода по бюджетной
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</si>
  <si>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</si>
  <si>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</si>
  <si>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
бюджета - всего</t>
  </si>
  <si>
    <t>источники внешнего финансирования бюджета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</si>
  <si>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</si>
  <si>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 
(стр.821+ стр.822)</t>
  </si>
  <si>
    <t>Главный распорядитель (распорядитель),получатель бютжетных средств,</t>
  </si>
  <si>
    <t>главный администратор,администратор доходов бюджета,</t>
  </si>
  <si>
    <t>главный администратор,администратористочников</t>
  </si>
  <si>
    <t>финансирования дефицита бюджета</t>
  </si>
  <si>
    <t>ГЛАВНОГО АДМИНИСТРАТОРА ,АДМИНИСТРАТОРА ИСТОЧНИКОВ ФИНАНСИРОВАНИЯ ДЕФИЦИТА БЮТЖЕТА,</t>
  </si>
  <si>
    <t>ГЛАВНОГО АДМИНИСТРАТОРА,АДМИНИСТРАТОРА ДОХОДОВ БЮДЖЕТА</t>
  </si>
  <si>
    <t>Прочие межбюджетные трансферты</t>
  </si>
  <si>
    <t>182 1 01 02000 00 0000 110</t>
  </si>
  <si>
    <t>182 1 06 00000 00 0000 000</t>
  </si>
  <si>
    <t>951 1 11 05025 10 0000 120</t>
  </si>
  <si>
    <t>-</t>
  </si>
  <si>
    <t>000 000 00000 00 0000 000</t>
  </si>
  <si>
    <t xml:space="preserve">                        АДМИНИСТРАЦИЯ ДУДАРЕВСКОГО СЕЛЬСКОГО ПОСЕЛЕНИЯ ШОЛОХОВСКОГО РАЙОНА</t>
  </si>
  <si>
    <t>Оплата труда и начисления на выплаты по по оплате труда</t>
  </si>
  <si>
    <t>Субвенции</t>
  </si>
  <si>
    <t xml:space="preserve">    бюджет Дударевского сельского поселения Шолоховского района</t>
  </si>
  <si>
    <t>182 1 05 00000 00 0000 000</t>
  </si>
  <si>
    <t>182 1 05 03010 01 3000 110</t>
  </si>
  <si>
    <t>182 1 01 02010 01 0000 110</t>
  </si>
  <si>
    <t>182 1 01 02010 01 1000 110</t>
  </si>
  <si>
    <t>182 1 01 02020 01 0000 110</t>
  </si>
  <si>
    <t>182 1 01 02020 01 1000 110</t>
  </si>
  <si>
    <t>182 1 01 02020 01 3000 110</t>
  </si>
  <si>
    <t>951 1 11 05020 00 0000 120</t>
  </si>
  <si>
    <t>Аренда земли после разграничения</t>
  </si>
  <si>
    <t>182 1 01 02030 01 0000 110</t>
  </si>
  <si>
    <t>182 1 01 02030 01 1000 110</t>
  </si>
  <si>
    <t>Тимофеева Н.В.</t>
  </si>
  <si>
    <t>182 1 05 03020 01 3000 110</t>
  </si>
  <si>
    <t>182 1 05 03000 00 0000 110</t>
  </si>
  <si>
    <t>182 1 05 03010 01 0000 110</t>
  </si>
  <si>
    <t>182 1 05 03010 01 1000 110</t>
  </si>
  <si>
    <t>182 1 05 03020 01 0000 110</t>
  </si>
  <si>
    <t>182 1 05 03020 01 1000 110</t>
  </si>
  <si>
    <t>Т.В. Якунина</t>
  </si>
  <si>
    <t xml:space="preserve">Земли населенных пунктов </t>
  </si>
  <si>
    <t xml:space="preserve">Земельный налог </t>
  </si>
  <si>
    <t>182 1 06 06000 00 0000 110</t>
  </si>
  <si>
    <t>Штрафы, санкции, возмещ ущерба</t>
  </si>
  <si>
    <t>951 1 17 01050 10 0000 140</t>
  </si>
  <si>
    <t>857 1 16 51040 02 0000 140</t>
  </si>
  <si>
    <t>000 1 16 00000 00 0000 000</t>
  </si>
  <si>
    <t>951 1 17 05050 10 0000 180</t>
  </si>
  <si>
    <t>по ОКТМО</t>
  </si>
  <si>
    <t>60659420</t>
  </si>
  <si>
    <t>Земельный налог (по обяз-вам до 1.01.06)</t>
  </si>
  <si>
    <t>182 1 09 04050 00 0000 110</t>
  </si>
  <si>
    <t>182 1 09 04053 10 3000 110</t>
  </si>
  <si>
    <t>Земельный налог с организаций</t>
  </si>
  <si>
    <t>182 1 06 06040 00 0000 110</t>
  </si>
  <si>
    <t>182 1 06 06043 10 1000 110</t>
  </si>
  <si>
    <t>182 1 06 06043 10 3000 110</t>
  </si>
  <si>
    <t>182 1 06 06043 10 4000 110</t>
  </si>
  <si>
    <t>182 1 06 06033 10 1000 110</t>
  </si>
  <si>
    <t>182 1 06 06033 10 3000 110</t>
  </si>
  <si>
    <t>182 1 06 06033 10 4000 110</t>
  </si>
  <si>
    <t>Земельный налог с физических лиц</t>
  </si>
  <si>
    <t>182 1 06 01030 10 4000 110</t>
  </si>
  <si>
    <t>182 1 01 02010 01 2100 110</t>
  </si>
  <si>
    <t>182 1 01 02020 01 2100 110</t>
  </si>
  <si>
    <t>182 1 01 02030 01 2100 110</t>
  </si>
  <si>
    <t>182 1 05 03010 01 2100 110</t>
  </si>
  <si>
    <t>182 1 05 03020 01 2100 110</t>
  </si>
  <si>
    <t>182 1 06 01030 10 2100 110</t>
  </si>
  <si>
    <t>182 1 06 06033 10 2100 110</t>
  </si>
  <si>
    <t>182 1 06 06043 10 2100 110</t>
  </si>
  <si>
    <t>802 1 16 51040 02 0000 140</t>
  </si>
  <si>
    <t>182 1 01 02010 01 4000 110</t>
  </si>
  <si>
    <t>01 04 1220000110 121</t>
  </si>
  <si>
    <t>01 04 1220000110 129</t>
  </si>
  <si>
    <t>01 04 1220000110 122</t>
  </si>
  <si>
    <t>01 04 1220000190 122</t>
  </si>
  <si>
    <t>01 04 1010025300 244</t>
  </si>
  <si>
    <t>01 04 1220000190 244</t>
  </si>
  <si>
    <t>01 04 0820025250 244</t>
  </si>
  <si>
    <t>01 04 1220072390 244</t>
  </si>
  <si>
    <t>121</t>
  </si>
  <si>
    <t>129</t>
  </si>
  <si>
    <t>122</t>
  </si>
  <si>
    <t>244</t>
  </si>
  <si>
    <t>01 11 9910090100 870</t>
  </si>
  <si>
    <t>870</t>
  </si>
  <si>
    <t>01 13 1220099990 244</t>
  </si>
  <si>
    <t>01 13 1220099990 851</t>
  </si>
  <si>
    <t>01 13 1220099990 852</t>
  </si>
  <si>
    <t>01 13 1220099990 853</t>
  </si>
  <si>
    <t>851</t>
  </si>
  <si>
    <t>852</t>
  </si>
  <si>
    <t>853</t>
  </si>
  <si>
    <t>01 04 0000000000 000</t>
  </si>
  <si>
    <t>01 11 0000000000 000</t>
  </si>
  <si>
    <t>01 13 0000000000 000</t>
  </si>
  <si>
    <t>02 00 0000000000 000</t>
  </si>
  <si>
    <t>02 03 1220051180 000</t>
  </si>
  <si>
    <t>02 03 1220051180 121</t>
  </si>
  <si>
    <t>02 03 1220051180 244</t>
  </si>
  <si>
    <t>02 03 1220051180 129</t>
  </si>
  <si>
    <t>540</t>
  </si>
  <si>
    <t>03 00 0000000000 000</t>
  </si>
  <si>
    <t>05 03 0510025080 244</t>
  </si>
  <si>
    <t>05 03 0510025100 244</t>
  </si>
  <si>
    <t>05 03 0510025130 244</t>
  </si>
  <si>
    <t>05 03 0000000000 000</t>
  </si>
  <si>
    <t>05 00 0000000000 000</t>
  </si>
  <si>
    <t>08 00 0000000000 000</t>
  </si>
  <si>
    <t>08 01 0000000000 000</t>
  </si>
  <si>
    <t>08 01 0310000590 611</t>
  </si>
  <si>
    <t>611</t>
  </si>
  <si>
    <t>08 04 0000000000 000</t>
  </si>
  <si>
    <t>08 04 0510025110 244</t>
  </si>
  <si>
    <t>10 00 0000000000 000</t>
  </si>
  <si>
    <t>321</t>
  </si>
  <si>
    <t>11 00 0000000000 000</t>
  </si>
  <si>
    <t>11 02 0410025060 244</t>
  </si>
  <si>
    <t>10 01 0110025010 321</t>
  </si>
  <si>
    <t>Фонд оплаты труда</t>
  </si>
  <si>
    <t>Взносы по обязательному соцстрахованию на выплаты денежного содержания и иные выплаты</t>
  </si>
  <si>
    <t>Иные выплаты за исключением фонда оплаты труда</t>
  </si>
  <si>
    <t>Прочая закупка товаров, работ и услуг</t>
  </si>
  <si>
    <t>Резервные средства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</si>
  <si>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</si>
  <si>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</si>
  <si>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</si>
  <si>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межбюджетные трансферты</t>
  </si>
  <si>
    <t>Субсидии бюджетным учреждениям на финансовое обеспечение мун задания</t>
  </si>
  <si>
    <t>Пособия, компенсации и иные соц выплаты</t>
  </si>
  <si>
    <t>01 00 0000000000 000</t>
  </si>
  <si>
    <t>07 00 0000000 000 000</t>
  </si>
  <si>
    <t>340</t>
  </si>
  <si>
    <t xml:space="preserve">07 05 1210025330 244 </t>
  </si>
  <si>
    <t>05 03 0510025070 244</t>
  </si>
  <si>
    <t>05 02 0512515 000 000</t>
  </si>
  <si>
    <t>225</t>
  </si>
  <si>
    <t>05 02 0510025150 244</t>
  </si>
  <si>
    <t>05 03 0510025170 244</t>
  </si>
  <si>
    <t>182 1 01 02010 01 3000 110</t>
  </si>
  <si>
    <t>05 03 0710025210 244</t>
  </si>
  <si>
    <t>951 2 02 15001 10 0000 151</t>
  </si>
  <si>
    <t>951 2 02 35118 10 0000 151</t>
  </si>
  <si>
    <t>951 2 02 30024 10 0000 151</t>
  </si>
  <si>
    <t>951 2 02 40014 10 0000 151</t>
  </si>
  <si>
    <t>951 2 02 49999 10 0000 151</t>
  </si>
  <si>
    <t>04 00 0000000000 000</t>
  </si>
  <si>
    <t>04 09 0000000000 000</t>
  </si>
  <si>
    <t>04 09 06100S3510 244</t>
  </si>
  <si>
    <t>182 1 06 06030 00 0000 110</t>
  </si>
  <si>
    <t>04 09 0610085130 244</t>
  </si>
  <si>
    <t>04 09 0610085110 540</t>
  </si>
  <si>
    <t>01 марта</t>
  </si>
  <si>
    <t>01.03.2017</t>
  </si>
  <si>
    <t>03</t>
  </si>
  <si>
    <t>марта</t>
  </si>
  <si>
    <t>03 09 0910025270 244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</si>
</sst>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0000000000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3" fontId="4" fillId="0" borderId="10" xfId="0" applyNumberFormat="1" applyFont="1" applyFill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left" indent="2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3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 indent="2"/>
    </xf>
    <xf numFmtId="0" fontId="3" fillId="0" borderId="20" xfId="0" applyFont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2"/>
  <sheetViews>
    <sheetView tabSelected="1" zoomScaleSheetLayoutView="75" workbookViewId="0" topLeftCell="A1">
      <selection activeCell="AZ24" sqref="AZ24:BO24"/>
    </sheetView>
  </sheetViews>
  <sheetFormatPr defaultColWidth="0.875" defaultRowHeight="12.75"/>
  <cols>
    <col min="1" max="32" width="0.875" style="20" customWidth="1"/>
    <col min="33" max="33" width="0.12890625" style="20" customWidth="1"/>
    <col min="34" max="34" width="0.875" style="20" hidden="1" customWidth="1"/>
    <col min="35" max="35" width="0.74609375" style="20" hidden="1" customWidth="1"/>
    <col min="36" max="39" width="0.875" style="20" hidden="1" customWidth="1"/>
    <col min="40" max="50" width="0.875" style="20" customWidth="1"/>
    <col min="51" max="51" width="18.75390625" style="20" customWidth="1"/>
    <col min="52" max="60" width="0.875" style="20" customWidth="1"/>
    <col min="61" max="61" width="7.375" style="20" customWidth="1"/>
    <col min="62" max="67" width="0.875" style="20" hidden="1" customWidth="1"/>
    <col min="68" max="79" width="0.875" style="20" customWidth="1"/>
    <col min="80" max="80" width="0.37109375" style="20" customWidth="1"/>
    <col min="81" max="83" width="0.875" style="20" hidden="1" customWidth="1"/>
    <col min="84" max="85" width="0.875" style="20" customWidth="1"/>
    <col min="86" max="86" width="0.74609375" style="20" customWidth="1"/>
    <col min="87" max="89" width="0.875" style="20" hidden="1" customWidth="1"/>
    <col min="90" max="91" width="0.875" style="20" customWidth="1"/>
    <col min="92" max="92" width="2.125" style="20" customWidth="1"/>
    <col min="93" max="96" width="0.875" style="20" customWidth="1"/>
    <col min="97" max="97" width="0.12890625" style="20" customWidth="1"/>
    <col min="98" max="100" width="0.875" style="20" hidden="1" customWidth="1"/>
    <col min="101" max="101" width="2.125" style="20" customWidth="1"/>
    <col min="102" max="102" width="0.875" style="20" hidden="1" customWidth="1"/>
    <col min="103" max="103" width="0.37109375" style="20" hidden="1" customWidth="1"/>
    <col min="104" max="105" width="0.875" style="20" hidden="1" customWidth="1"/>
    <col min="106" max="106" width="0.875" style="20" customWidth="1"/>
    <col min="107" max="107" width="0.37109375" style="20" hidden="1" customWidth="1"/>
    <col min="108" max="111" width="0.875" style="20" hidden="1" customWidth="1"/>
    <col min="112" max="112" width="0.875" style="20" customWidth="1"/>
    <col min="113" max="114" width="2.625" style="20" customWidth="1"/>
    <col min="115" max="115" width="0.12890625" style="20" hidden="1" customWidth="1"/>
    <col min="116" max="117" width="0.875" style="20" hidden="1" customWidth="1"/>
    <col min="118" max="118" width="0.12890625" style="20" customWidth="1"/>
    <col min="119" max="119" width="0.6171875" style="20" hidden="1" customWidth="1"/>
    <col min="120" max="121" width="0.875" style="20" hidden="1" customWidth="1"/>
    <col min="122" max="122" width="1.00390625" style="20" hidden="1" customWidth="1"/>
    <col min="123" max="123" width="0.74609375" style="20" customWidth="1"/>
    <col min="124" max="124" width="0.2421875" style="20" hidden="1" customWidth="1"/>
    <col min="125" max="128" width="0.875" style="20" hidden="1" customWidth="1"/>
    <col min="129" max="130" width="0.875" style="20" customWidth="1"/>
    <col min="131" max="131" width="3.75390625" style="20" customWidth="1"/>
    <col min="132" max="132" width="0.875" style="20" hidden="1" customWidth="1"/>
    <col min="133" max="133" width="0.6171875" style="20" hidden="1" customWidth="1"/>
    <col min="134" max="134" width="0.875" style="20" hidden="1" customWidth="1"/>
    <col min="135" max="135" width="0.12890625" style="20" customWidth="1"/>
    <col min="136" max="137" width="0.875" style="20" hidden="1" customWidth="1"/>
    <col min="138" max="138" width="7.625" style="20" customWidth="1"/>
    <col min="139" max="139" width="1.875" style="20" customWidth="1"/>
    <col min="140" max="140" width="0.875" style="20" customWidth="1"/>
    <col min="141" max="145" width="0.875" style="20" hidden="1" customWidth="1"/>
    <col min="146" max="146" width="0.875" style="20" customWidth="1"/>
    <col min="147" max="147" width="6.375" style="20" customWidth="1"/>
    <col min="148" max="149" width="0.875" style="20" hidden="1" customWidth="1"/>
    <col min="150" max="150" width="0.2421875" style="20" customWidth="1"/>
    <col min="151" max="156" width="0.875" style="20" hidden="1" customWidth="1"/>
    <col min="157" max="157" width="3.00390625" style="20" customWidth="1"/>
    <col min="158" max="158" width="0.74609375" style="20" customWidth="1"/>
    <col min="159" max="162" width="0.875" style="20" hidden="1" customWidth="1"/>
    <col min="163" max="163" width="4.125" style="20" customWidth="1"/>
    <col min="164" max="165" width="0.875" style="20" customWidth="1"/>
    <col min="166" max="166" width="4.875" style="20" customWidth="1"/>
    <col min="167" max="167" width="0.12890625" style="20" hidden="1" customWidth="1"/>
    <col min="168" max="170" width="0.875" style="20" hidden="1" customWidth="1"/>
    <col min="171" max="171" width="10.375" style="20" hidden="1" customWidth="1"/>
    <col min="172" max="179" width="0.875" style="20" hidden="1" customWidth="1"/>
    <col min="180" max="180" width="3.625" style="20" customWidth="1"/>
    <col min="181" max="16384" width="0.875" style="20" customWidth="1"/>
  </cols>
  <sheetData>
    <row r="1" spans="2:166" ht="1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 t="s">
        <v>14</v>
      </c>
      <c r="BA1" s="24"/>
      <c r="BB1" s="24"/>
      <c r="BC1" s="24"/>
      <c r="BD1" s="24"/>
      <c r="BE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T1" s="79" t="s">
        <v>0</v>
      </c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1"/>
    </row>
    <row r="2" spans="2:166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X2" s="24"/>
      <c r="Y2" s="24"/>
      <c r="AA2" s="24"/>
      <c r="AB2" s="24" t="s">
        <v>93</v>
      </c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Q2" s="22" t="s">
        <v>2</v>
      </c>
      <c r="ET2" s="82" t="s">
        <v>34</v>
      </c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4"/>
    </row>
    <row r="3" spans="2:166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109</v>
      </c>
      <c r="S3" s="24"/>
      <c r="T3" s="24"/>
      <c r="U3" s="24"/>
      <c r="V3" s="24"/>
      <c r="X3" s="24"/>
      <c r="Y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Q3" s="22"/>
      <c r="ET3" s="17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9"/>
    </row>
    <row r="4" spans="2:166" ht="1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X4" s="24"/>
      <c r="Y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 t="s">
        <v>110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Q4" s="22"/>
      <c r="ET4" s="17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9"/>
    </row>
    <row r="5" spans="2:166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X5" s="24"/>
      <c r="Y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Q5" s="22"/>
      <c r="ET5" s="17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9"/>
    </row>
    <row r="6" spans="65:166" ht="15" customHeight="1">
      <c r="BM6" s="22" t="s">
        <v>3</v>
      </c>
      <c r="BO6" s="86" t="s">
        <v>253</v>
      </c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95">
        <v>201</v>
      </c>
      <c r="CK6" s="95"/>
      <c r="CL6" s="95"/>
      <c r="CM6" s="95"/>
      <c r="CN6" s="95"/>
      <c r="CO6" s="87">
        <v>7</v>
      </c>
      <c r="CP6" s="87"/>
      <c r="CR6" s="20" t="s">
        <v>4</v>
      </c>
      <c r="EQ6" s="22" t="s">
        <v>1</v>
      </c>
      <c r="ET6" s="62" t="s">
        <v>254</v>
      </c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63"/>
    </row>
    <row r="7" spans="1:166" ht="18.75" customHeight="1">
      <c r="A7" s="20" t="s">
        <v>105</v>
      </c>
      <c r="EQ7" s="22" t="s">
        <v>15</v>
      </c>
      <c r="ET7" s="62" t="s">
        <v>85</v>
      </c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63"/>
    </row>
    <row r="8" spans="1:166" ht="12.75" customHeight="1">
      <c r="A8" s="20" t="s">
        <v>106</v>
      </c>
      <c r="EQ8" s="22"/>
      <c r="ET8" s="17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9"/>
    </row>
    <row r="9" spans="1:166" ht="12.75" customHeight="1">
      <c r="A9" s="20" t="s">
        <v>107</v>
      </c>
      <c r="EQ9" s="22"/>
      <c r="ET9" s="17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9"/>
    </row>
    <row r="10" spans="1:166" ht="16.5" customHeight="1">
      <c r="A10" s="20" t="s">
        <v>108</v>
      </c>
      <c r="AI10" s="85" t="s">
        <v>117</v>
      </c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Q10" s="22" t="s">
        <v>94</v>
      </c>
      <c r="ET10" s="62" t="s">
        <v>92</v>
      </c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63"/>
    </row>
    <row r="11" spans="1:166" ht="15" customHeight="1">
      <c r="A11" s="20" t="s">
        <v>5</v>
      </c>
      <c r="V11" s="88" t="s">
        <v>120</v>
      </c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Q11" s="22" t="s">
        <v>148</v>
      </c>
      <c r="ET11" s="62" t="s">
        <v>149</v>
      </c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63"/>
    </row>
    <row r="12" spans="1:166" ht="15" customHeight="1">
      <c r="A12" s="20" t="s">
        <v>56</v>
      </c>
      <c r="ET12" s="62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63"/>
    </row>
    <row r="13" spans="1:166" ht="15" customHeight="1" thickBot="1">
      <c r="A13" s="20" t="s">
        <v>6</v>
      </c>
      <c r="EQ13" s="22" t="s">
        <v>7</v>
      </c>
      <c r="ET13" s="70">
        <v>383</v>
      </c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2"/>
    </row>
    <row r="14" spans="1:166" ht="14.25" customHeight="1">
      <c r="A14" s="97" t="s">
        <v>16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72" ht="11.25" customHeight="1">
      <c r="A15" s="89" t="s">
        <v>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90"/>
      <c r="AN15" s="93" t="s">
        <v>19</v>
      </c>
      <c r="AO15" s="89"/>
      <c r="AP15" s="89"/>
      <c r="AQ15" s="89"/>
      <c r="AR15" s="89"/>
      <c r="AS15" s="90"/>
      <c r="AT15" s="93" t="s">
        <v>24</v>
      </c>
      <c r="AU15" s="89"/>
      <c r="AV15" s="89"/>
      <c r="AW15" s="89"/>
      <c r="AX15" s="89"/>
      <c r="AY15" s="90"/>
      <c r="AZ15" s="93" t="s">
        <v>63</v>
      </c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90"/>
      <c r="BP15" s="93" t="s">
        <v>63</v>
      </c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90"/>
      <c r="CL15" s="64" t="s">
        <v>20</v>
      </c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6"/>
      <c r="EZ15" s="73" t="s">
        <v>25</v>
      </c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5"/>
    </row>
    <row r="16" spans="1:172" ht="34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2"/>
      <c r="AN16" s="94"/>
      <c r="AO16" s="91"/>
      <c r="AP16" s="91"/>
      <c r="AQ16" s="91"/>
      <c r="AR16" s="91"/>
      <c r="AS16" s="92"/>
      <c r="AT16" s="94"/>
      <c r="AU16" s="91"/>
      <c r="AV16" s="91"/>
      <c r="AW16" s="91"/>
      <c r="AX16" s="91"/>
      <c r="AY16" s="92"/>
      <c r="AZ16" s="94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2"/>
      <c r="BP16" s="94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2"/>
      <c r="CL16" s="65" t="s">
        <v>96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6"/>
      <c r="DC16" s="64" t="s">
        <v>21</v>
      </c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6"/>
      <c r="DT16" s="64" t="s">
        <v>22</v>
      </c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6"/>
      <c r="EK16" s="64" t="s">
        <v>23</v>
      </c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6"/>
      <c r="EZ16" s="76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8"/>
    </row>
    <row r="17" spans="1:172" ht="11.25">
      <c r="A17" s="68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9"/>
      <c r="AN17" s="67">
        <v>2</v>
      </c>
      <c r="AO17" s="68"/>
      <c r="AP17" s="68"/>
      <c r="AQ17" s="68"/>
      <c r="AR17" s="68"/>
      <c r="AS17" s="69"/>
      <c r="AT17" s="67">
        <v>3</v>
      </c>
      <c r="AU17" s="68"/>
      <c r="AV17" s="68"/>
      <c r="AW17" s="68"/>
      <c r="AX17" s="68"/>
      <c r="AY17" s="69"/>
      <c r="AZ17" s="67">
        <v>3</v>
      </c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9"/>
      <c r="BP17" s="67">
        <v>4</v>
      </c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9"/>
      <c r="CL17" s="67">
        <v>5</v>
      </c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9"/>
      <c r="DC17" s="67">
        <v>6</v>
      </c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9"/>
      <c r="DT17" s="67">
        <v>7</v>
      </c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9"/>
      <c r="EK17" s="67">
        <v>8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9"/>
      <c r="EZ17" s="67">
        <v>9</v>
      </c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</row>
    <row r="18" spans="1:177" s="23" customFormat="1" ht="15" customHeight="1">
      <c r="A18" s="33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26" t="s">
        <v>35</v>
      </c>
      <c r="AO18" s="26"/>
      <c r="AP18" s="26"/>
      <c r="AQ18" s="26"/>
      <c r="AR18" s="26"/>
      <c r="AS18" s="26"/>
      <c r="AT18" s="26" t="s">
        <v>95</v>
      </c>
      <c r="AU18" s="26"/>
      <c r="AV18" s="26"/>
      <c r="AW18" s="26"/>
      <c r="AX18" s="26"/>
      <c r="AY18" s="26"/>
      <c r="AZ18" s="31">
        <f>AZ20+AZ27</f>
        <v>4902124.640000001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>
        <f>BP20+BP27</f>
        <v>4902124.640000001</v>
      </c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>
        <f>CL20+CL27</f>
        <v>493795</v>
      </c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27" t="s">
        <v>115</v>
      </c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31">
        <f>DY78</f>
        <v>0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31">
        <f>CL18</f>
        <v>493795</v>
      </c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31">
        <f>AZ18-CL18</f>
        <v>4408329.640000001</v>
      </c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</row>
    <row r="19" spans="1:177" s="23" customFormat="1" ht="15" customHeight="1">
      <c r="A19" s="43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5"/>
      <c r="AN19" s="30"/>
      <c r="AO19" s="30"/>
      <c r="AP19" s="30"/>
      <c r="AQ19" s="30"/>
      <c r="AR19" s="30"/>
      <c r="AS19" s="30"/>
      <c r="AT19" s="30" t="s">
        <v>115</v>
      </c>
      <c r="AU19" s="30"/>
      <c r="AV19" s="30"/>
      <c r="AW19" s="30"/>
      <c r="AX19" s="30"/>
      <c r="AY19" s="30"/>
      <c r="AZ19" s="28" t="s">
        <v>115</v>
      </c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9" t="s">
        <v>115</v>
      </c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 t="s">
        <v>115</v>
      </c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 t="s">
        <v>115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 t="s">
        <v>115</v>
      </c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 t="s">
        <v>115</v>
      </c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 t="s">
        <v>115</v>
      </c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</row>
    <row r="20" spans="1:177" s="23" customFormat="1" ht="14.25" customHeight="1">
      <c r="A20" s="27" t="s">
        <v>68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6" t="s">
        <v>69</v>
      </c>
      <c r="AO20" s="26"/>
      <c r="AP20" s="26"/>
      <c r="AQ20" s="26"/>
      <c r="AR20" s="26"/>
      <c r="AS20" s="26"/>
      <c r="AT20" s="26" t="s">
        <v>78</v>
      </c>
      <c r="AU20" s="26"/>
      <c r="AV20" s="26"/>
      <c r="AW20" s="26"/>
      <c r="AX20" s="26"/>
      <c r="AY20" s="26"/>
      <c r="AZ20" s="31">
        <f>AZ21+AZ22+AZ23+AZ25+AZ24</f>
        <v>1973424.6400000001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>
        <f>BP21+BP22+BP25+BP23+BP24</f>
        <v>1973424.6400000001</v>
      </c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98"/>
      <c r="CK20" s="98"/>
      <c r="CL20" s="31">
        <f>CL21+CL22+CL25+CL23+CL24</f>
        <v>437725</v>
      </c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27" t="s">
        <v>115</v>
      </c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 t="s">
        <v>115</v>
      </c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15"/>
      <c r="EO20" s="15"/>
      <c r="EP20" s="27">
        <f aca="true" t="shared" si="0" ref="EP20:EP25">CL20</f>
        <v>437725</v>
      </c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96"/>
      <c r="FF20" s="96"/>
      <c r="FG20" s="31">
        <f aca="true" t="shared" si="1" ref="FG20:FG25">AZ20-CL20</f>
        <v>1535699.6400000001</v>
      </c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</row>
    <row r="21" spans="1:177" s="23" customFormat="1" ht="15" customHeight="1">
      <c r="A21" s="61" t="s">
        <v>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30"/>
      <c r="AO21" s="30"/>
      <c r="AP21" s="30"/>
      <c r="AQ21" s="30"/>
      <c r="AR21" s="30"/>
      <c r="AS21" s="30"/>
      <c r="AT21" s="30" t="s">
        <v>242</v>
      </c>
      <c r="AU21" s="30"/>
      <c r="AV21" s="30"/>
      <c r="AW21" s="30"/>
      <c r="AX21" s="30"/>
      <c r="AY21" s="30"/>
      <c r="AZ21" s="28">
        <v>1260900</v>
      </c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>
        <f>AZ21</f>
        <v>1260900</v>
      </c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>
        <v>420200</v>
      </c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 t="s">
        <v>115</v>
      </c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 t="s">
        <v>115</v>
      </c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>
        <f t="shared" si="0"/>
        <v>420200</v>
      </c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8">
        <f t="shared" si="1"/>
        <v>840700</v>
      </c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</row>
    <row r="22" spans="1:177" s="23" customFormat="1" ht="15" customHeight="1">
      <c r="A22" s="61" t="s">
        <v>119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30"/>
      <c r="AO22" s="30"/>
      <c r="AP22" s="30"/>
      <c r="AQ22" s="30"/>
      <c r="AR22" s="30"/>
      <c r="AS22" s="30"/>
      <c r="AT22" s="30" t="s">
        <v>243</v>
      </c>
      <c r="AU22" s="30"/>
      <c r="AV22" s="30"/>
      <c r="AW22" s="30"/>
      <c r="AX22" s="30"/>
      <c r="AY22" s="30"/>
      <c r="AZ22" s="28">
        <v>69300</v>
      </c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>
        <f>AZ22</f>
        <v>69300</v>
      </c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>
        <v>17325</v>
      </c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 t="s">
        <v>115</v>
      </c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 t="s">
        <v>115</v>
      </c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>
        <f t="shared" si="0"/>
        <v>17325</v>
      </c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8">
        <f t="shared" si="1"/>
        <v>51975</v>
      </c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</row>
    <row r="23" spans="1:177" s="23" customFormat="1" ht="13.5" customHeight="1">
      <c r="A23" s="61" t="s">
        <v>119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30"/>
      <c r="AO23" s="30"/>
      <c r="AP23" s="30"/>
      <c r="AQ23" s="30"/>
      <c r="AR23" s="30"/>
      <c r="AS23" s="30"/>
      <c r="AT23" s="30" t="s">
        <v>244</v>
      </c>
      <c r="AU23" s="30"/>
      <c r="AV23" s="30"/>
      <c r="AW23" s="30"/>
      <c r="AX23" s="30"/>
      <c r="AY23" s="30"/>
      <c r="AZ23" s="28">
        <v>200</v>
      </c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>
        <f>AZ23</f>
        <v>200</v>
      </c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>
        <v>200</v>
      </c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 t="s">
        <v>115</v>
      </c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 t="s">
        <v>115</v>
      </c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>
        <f t="shared" si="0"/>
        <v>200</v>
      </c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8">
        <f t="shared" si="1"/>
        <v>0</v>
      </c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</row>
    <row r="24" spans="1:177" s="23" customFormat="1" ht="13.5" customHeight="1">
      <c r="A24" s="61" t="s">
        <v>91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30"/>
      <c r="AO24" s="30"/>
      <c r="AP24" s="30"/>
      <c r="AQ24" s="30"/>
      <c r="AR24" s="30"/>
      <c r="AS24" s="30"/>
      <c r="AT24" s="30" t="s">
        <v>245</v>
      </c>
      <c r="AU24" s="30"/>
      <c r="AV24" s="30"/>
      <c r="AW24" s="30"/>
      <c r="AX24" s="30"/>
      <c r="AY24" s="30"/>
      <c r="AZ24" s="32">
        <v>643024.64</v>
      </c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>
        <f>AZ24</f>
        <v>643024.64</v>
      </c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>
        <v>0</v>
      </c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29" t="s">
        <v>115</v>
      </c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 t="s">
        <v>115</v>
      </c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>
        <f>CL24</f>
        <v>0</v>
      </c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8">
        <f>AZ24-CL24</f>
        <v>643024.64</v>
      </c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</row>
    <row r="25" spans="1:177" s="23" customFormat="1" ht="12.75" customHeight="1">
      <c r="A25" s="61" t="s">
        <v>111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30"/>
      <c r="AO25" s="30"/>
      <c r="AP25" s="30"/>
      <c r="AQ25" s="30"/>
      <c r="AR25" s="30"/>
      <c r="AS25" s="30"/>
      <c r="AT25" s="30" t="s">
        <v>246</v>
      </c>
      <c r="AU25" s="30"/>
      <c r="AV25" s="30"/>
      <c r="AW25" s="30"/>
      <c r="AX25" s="30"/>
      <c r="AY25" s="30"/>
      <c r="AZ25" s="28">
        <v>0</v>
      </c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>
        <f>AZ25</f>
        <v>0</v>
      </c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9">
        <v>0</v>
      </c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 t="s">
        <v>115</v>
      </c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 t="s">
        <v>115</v>
      </c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>
        <f t="shared" si="0"/>
        <v>0</v>
      </c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32">
        <f t="shared" si="1"/>
        <v>0</v>
      </c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</row>
    <row r="26" spans="1:177" ht="11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 t="s">
        <v>115</v>
      </c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 t="s">
        <v>115</v>
      </c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</row>
    <row r="27" spans="1:177" s="23" customFormat="1" ht="15" customHeight="1">
      <c r="A27" s="33" t="s">
        <v>70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26" t="s">
        <v>71</v>
      </c>
      <c r="AO27" s="26"/>
      <c r="AP27" s="26"/>
      <c r="AQ27" s="26"/>
      <c r="AR27" s="26"/>
      <c r="AS27" s="26"/>
      <c r="AT27" s="26" t="s">
        <v>116</v>
      </c>
      <c r="AU27" s="26"/>
      <c r="AV27" s="26"/>
      <c r="AW27" s="26"/>
      <c r="AX27" s="26"/>
      <c r="AY27" s="26"/>
      <c r="AZ27" s="25">
        <f>AZ28+AZ41+AZ51+AZ70+AZ72+AZ74</f>
        <v>2928700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>
        <f>AZ27</f>
        <v>2928700</v>
      </c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31">
        <f>CL28+CL41+CL51+CL70+CL72+CL74+CL68</f>
        <v>56069.99999999999</v>
      </c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31" t="s">
        <v>115</v>
      </c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29" t="s">
        <v>115</v>
      </c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31">
        <f aca="true" t="shared" si="2" ref="EP27:EP61">CL27</f>
        <v>56069.99999999999</v>
      </c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31">
        <f>AZ27-CL27</f>
        <v>2872630</v>
      </c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</row>
    <row r="28" spans="1:177" s="23" customFormat="1" ht="15" customHeight="1">
      <c r="A28" s="99" t="s">
        <v>72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1"/>
      <c r="AN28" s="46"/>
      <c r="AO28" s="47"/>
      <c r="AP28" s="47"/>
      <c r="AQ28" s="47"/>
      <c r="AR28" s="47"/>
      <c r="AS28" s="48"/>
      <c r="AT28" s="55" t="s">
        <v>112</v>
      </c>
      <c r="AU28" s="56"/>
      <c r="AV28" s="56"/>
      <c r="AW28" s="56"/>
      <c r="AX28" s="56"/>
      <c r="AY28" s="57"/>
      <c r="AZ28" s="49">
        <f>AZ29+AZ34+AZ38</f>
        <v>211800</v>
      </c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1"/>
      <c r="BP28" s="49">
        <f>BP29+BP34+BP38</f>
        <v>211800</v>
      </c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4"/>
      <c r="CL28" s="37">
        <f>CL29+CL38+CL34</f>
        <v>17211.139999999996</v>
      </c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4"/>
      <c r="DH28" s="52" t="s">
        <v>115</v>
      </c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4"/>
      <c r="DY28" s="43" t="s">
        <v>115</v>
      </c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5"/>
      <c r="EP28" s="52">
        <f>CL28</f>
        <v>17211.139999999996</v>
      </c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4"/>
      <c r="FG28" s="37">
        <f>AZ28-CL28</f>
        <v>194588.86000000002</v>
      </c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9"/>
    </row>
    <row r="29" spans="1:177" s="23" customFormat="1" ht="1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1"/>
      <c r="AN29" s="46"/>
      <c r="AO29" s="47"/>
      <c r="AP29" s="47"/>
      <c r="AQ29" s="47"/>
      <c r="AR29" s="47"/>
      <c r="AS29" s="48"/>
      <c r="AT29" s="55" t="s">
        <v>123</v>
      </c>
      <c r="AU29" s="56"/>
      <c r="AV29" s="56"/>
      <c r="AW29" s="56"/>
      <c r="AX29" s="56"/>
      <c r="AY29" s="57"/>
      <c r="AZ29" s="49">
        <v>210300</v>
      </c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1"/>
      <c r="BP29" s="49">
        <f>AZ29</f>
        <v>210300</v>
      </c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4"/>
      <c r="CL29" s="37">
        <f>CL30+CL31+CL33+CL32</f>
        <v>17211.139999999996</v>
      </c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4"/>
      <c r="DH29" s="52" t="s">
        <v>115</v>
      </c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4"/>
      <c r="DY29" s="43" t="s">
        <v>115</v>
      </c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5"/>
      <c r="EP29" s="52">
        <f t="shared" si="2"/>
        <v>17211.139999999996</v>
      </c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  <c r="FG29" s="37">
        <f>AZ29-CL29</f>
        <v>193088.86000000002</v>
      </c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9"/>
    </row>
    <row r="30" spans="1:177" s="23" customFormat="1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0"/>
      <c r="AO30" s="30"/>
      <c r="AP30" s="30"/>
      <c r="AQ30" s="30"/>
      <c r="AR30" s="30"/>
      <c r="AS30" s="30"/>
      <c r="AT30" s="30" t="s">
        <v>124</v>
      </c>
      <c r="AU30" s="30"/>
      <c r="AV30" s="30"/>
      <c r="AW30" s="30"/>
      <c r="AX30" s="30"/>
      <c r="AY30" s="30"/>
      <c r="AZ30" s="28" t="s">
        <v>115</v>
      </c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9" t="s">
        <v>115</v>
      </c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2">
        <v>17016.12</v>
      </c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29" t="s">
        <v>115</v>
      </c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 t="s">
        <v>115</v>
      </c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>
        <f t="shared" si="2"/>
        <v>17016.12</v>
      </c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8" t="s">
        <v>115</v>
      </c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</row>
    <row r="31" spans="1:177" s="23" customFormat="1" ht="1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0"/>
      <c r="AO31" s="30"/>
      <c r="AP31" s="30"/>
      <c r="AQ31" s="30"/>
      <c r="AR31" s="30"/>
      <c r="AS31" s="30"/>
      <c r="AT31" s="30" t="s">
        <v>163</v>
      </c>
      <c r="AU31" s="30"/>
      <c r="AV31" s="30"/>
      <c r="AW31" s="30"/>
      <c r="AX31" s="30"/>
      <c r="AY31" s="30"/>
      <c r="AZ31" s="28" t="s">
        <v>115</v>
      </c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9" t="s">
        <v>115</v>
      </c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>
        <v>19.51</v>
      </c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 t="s">
        <v>115</v>
      </c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 t="s">
        <v>115</v>
      </c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>
        <f t="shared" si="2"/>
        <v>19.51</v>
      </c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 t="s">
        <v>115</v>
      </c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</row>
    <row r="32" spans="1:177" s="23" customFormat="1" ht="1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0"/>
      <c r="AO32" s="30"/>
      <c r="AP32" s="30"/>
      <c r="AQ32" s="30"/>
      <c r="AR32" s="30"/>
      <c r="AS32" s="30"/>
      <c r="AT32" s="30" t="s">
        <v>240</v>
      </c>
      <c r="AU32" s="30"/>
      <c r="AV32" s="30"/>
      <c r="AW32" s="30"/>
      <c r="AX32" s="30"/>
      <c r="AY32" s="30"/>
      <c r="AZ32" s="28" t="s">
        <v>115</v>
      </c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9" t="s">
        <v>115</v>
      </c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>
        <v>175.51</v>
      </c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 t="s">
        <v>115</v>
      </c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 t="s">
        <v>115</v>
      </c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>
        <f>CL32</f>
        <v>175.51</v>
      </c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 t="s">
        <v>115</v>
      </c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</row>
    <row r="33" spans="1:177" s="23" customFormat="1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0"/>
      <c r="AO33" s="30"/>
      <c r="AP33" s="30"/>
      <c r="AQ33" s="30"/>
      <c r="AR33" s="30"/>
      <c r="AS33" s="30"/>
      <c r="AT33" s="30" t="s">
        <v>172</v>
      </c>
      <c r="AU33" s="30"/>
      <c r="AV33" s="30"/>
      <c r="AW33" s="30"/>
      <c r="AX33" s="30"/>
      <c r="AY33" s="30"/>
      <c r="AZ33" s="28" t="s">
        <v>115</v>
      </c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9" t="s">
        <v>115</v>
      </c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>
        <v>0</v>
      </c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 t="s">
        <v>115</v>
      </c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 t="s">
        <v>115</v>
      </c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>
        <f t="shared" si="2"/>
        <v>0</v>
      </c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 t="s">
        <v>115</v>
      </c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</row>
    <row r="34" spans="1:177" s="23" customFormat="1" ht="1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0"/>
      <c r="AO34" s="30"/>
      <c r="AP34" s="30"/>
      <c r="AQ34" s="30"/>
      <c r="AR34" s="30"/>
      <c r="AS34" s="30"/>
      <c r="AT34" s="26" t="s">
        <v>125</v>
      </c>
      <c r="AU34" s="26"/>
      <c r="AV34" s="26"/>
      <c r="AW34" s="26"/>
      <c r="AX34" s="26"/>
      <c r="AY34" s="26"/>
      <c r="AZ34" s="25">
        <v>0</v>
      </c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>
        <f>AZ34</f>
        <v>0</v>
      </c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>
        <f>CL35+CL36+CL37</f>
        <v>0</v>
      </c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 t="s">
        <v>115</v>
      </c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 t="s">
        <v>115</v>
      </c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>
        <f t="shared" si="2"/>
        <v>0</v>
      </c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37">
        <f>AZ34-CL34</f>
        <v>0</v>
      </c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9"/>
    </row>
    <row r="35" spans="1:177" s="23" customFormat="1" ht="1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0"/>
      <c r="AO35" s="30"/>
      <c r="AP35" s="30"/>
      <c r="AQ35" s="30"/>
      <c r="AR35" s="30"/>
      <c r="AS35" s="30"/>
      <c r="AT35" s="30" t="s">
        <v>126</v>
      </c>
      <c r="AU35" s="30"/>
      <c r="AV35" s="30"/>
      <c r="AW35" s="30"/>
      <c r="AX35" s="30"/>
      <c r="AY35" s="30"/>
      <c r="AZ35" s="28" t="s">
        <v>115</v>
      </c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9" t="s">
        <v>115</v>
      </c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>
        <v>0</v>
      </c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 t="s">
        <v>115</v>
      </c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 t="s">
        <v>115</v>
      </c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>
        <f t="shared" si="2"/>
        <v>0</v>
      </c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 t="s">
        <v>115</v>
      </c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</row>
    <row r="36" spans="1:177" s="23" customFormat="1" ht="1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0"/>
      <c r="AO36" s="30"/>
      <c r="AP36" s="30"/>
      <c r="AQ36" s="30"/>
      <c r="AR36" s="30"/>
      <c r="AS36" s="30"/>
      <c r="AT36" s="30" t="s">
        <v>164</v>
      </c>
      <c r="AU36" s="30"/>
      <c r="AV36" s="30"/>
      <c r="AW36" s="30"/>
      <c r="AX36" s="30"/>
      <c r="AY36" s="30"/>
      <c r="AZ36" s="28" t="s">
        <v>115</v>
      </c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9" t="s">
        <v>115</v>
      </c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>
        <v>0</v>
      </c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 t="s">
        <v>115</v>
      </c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 t="s">
        <v>115</v>
      </c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>
        <f t="shared" si="2"/>
        <v>0</v>
      </c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 t="s">
        <v>115</v>
      </c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</row>
    <row r="37" spans="1:177" s="23" customFormat="1" ht="1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0"/>
      <c r="AO37" s="30"/>
      <c r="AP37" s="30"/>
      <c r="AQ37" s="30"/>
      <c r="AR37" s="30"/>
      <c r="AS37" s="30"/>
      <c r="AT37" s="30" t="s">
        <v>127</v>
      </c>
      <c r="AU37" s="30"/>
      <c r="AV37" s="30"/>
      <c r="AW37" s="30"/>
      <c r="AX37" s="30"/>
      <c r="AY37" s="30"/>
      <c r="AZ37" s="28" t="s">
        <v>115</v>
      </c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 t="s">
        <v>115</v>
      </c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 t="s">
        <v>115</v>
      </c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 t="s">
        <v>115</v>
      </c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>
        <f>CL37</f>
        <v>0</v>
      </c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 t="s">
        <v>115</v>
      </c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</row>
    <row r="38" spans="1:177" s="23" customFormat="1" ht="1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0"/>
      <c r="AO38" s="30"/>
      <c r="AP38" s="30"/>
      <c r="AQ38" s="30"/>
      <c r="AR38" s="30"/>
      <c r="AS38" s="30"/>
      <c r="AT38" s="26" t="s">
        <v>130</v>
      </c>
      <c r="AU38" s="26"/>
      <c r="AV38" s="26"/>
      <c r="AW38" s="26"/>
      <c r="AX38" s="26"/>
      <c r="AY38" s="26"/>
      <c r="AZ38" s="25">
        <v>1500</v>
      </c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>
        <f>AZ38</f>
        <v>1500</v>
      </c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31">
        <f>CL39+CL40</f>
        <v>0</v>
      </c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 t="s">
        <v>115</v>
      </c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 t="s">
        <v>115</v>
      </c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>
        <f>CL38</f>
        <v>0</v>
      </c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5">
        <f>AZ38-CL38</f>
        <v>1500</v>
      </c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</row>
    <row r="39" spans="1:177" s="23" customFormat="1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0"/>
      <c r="AO39" s="30"/>
      <c r="AP39" s="30"/>
      <c r="AQ39" s="30"/>
      <c r="AR39" s="30"/>
      <c r="AS39" s="30"/>
      <c r="AT39" s="30" t="s">
        <v>131</v>
      </c>
      <c r="AU39" s="30"/>
      <c r="AV39" s="30"/>
      <c r="AW39" s="30"/>
      <c r="AX39" s="30"/>
      <c r="AY39" s="30"/>
      <c r="AZ39" s="28" t="s">
        <v>115</v>
      </c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9" t="s">
        <v>115</v>
      </c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2">
        <v>0</v>
      </c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29" t="s">
        <v>115</v>
      </c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 t="s">
        <v>115</v>
      </c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>
        <f>CL39</f>
        <v>0</v>
      </c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 t="s">
        <v>115</v>
      </c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</row>
    <row r="40" spans="1:177" s="23" customFormat="1" ht="1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0"/>
      <c r="AO40" s="30"/>
      <c r="AP40" s="30"/>
      <c r="AQ40" s="30"/>
      <c r="AR40" s="30"/>
      <c r="AS40" s="30"/>
      <c r="AT40" s="30" t="s">
        <v>165</v>
      </c>
      <c r="AU40" s="30"/>
      <c r="AV40" s="30"/>
      <c r="AW40" s="30"/>
      <c r="AX40" s="30"/>
      <c r="AY40" s="30"/>
      <c r="AZ40" s="28" t="s">
        <v>115</v>
      </c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9" t="s">
        <v>115</v>
      </c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29" t="s">
        <v>115</v>
      </c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 t="s">
        <v>115</v>
      </c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>
        <f t="shared" si="2"/>
        <v>0</v>
      </c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 t="s">
        <v>115</v>
      </c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</row>
    <row r="41" spans="1:177" s="23" customFormat="1" ht="1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0"/>
      <c r="AO41" s="30"/>
      <c r="AP41" s="30"/>
      <c r="AQ41" s="30"/>
      <c r="AR41" s="30"/>
      <c r="AS41" s="30"/>
      <c r="AT41" s="26" t="s">
        <v>121</v>
      </c>
      <c r="AU41" s="26"/>
      <c r="AV41" s="26"/>
      <c r="AW41" s="26"/>
      <c r="AX41" s="26"/>
      <c r="AY41" s="26"/>
      <c r="AZ41" s="25">
        <f>AZ42</f>
        <v>579800</v>
      </c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>
        <f>BP42</f>
        <v>579800</v>
      </c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31">
        <f>CL42</f>
        <v>15670.8</v>
      </c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31" t="s">
        <v>115</v>
      </c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29" t="s">
        <v>115</v>
      </c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31">
        <f>CL41</f>
        <v>15670.8</v>
      </c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31">
        <f>AZ41-CL41</f>
        <v>564129.2</v>
      </c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</row>
    <row r="42" spans="1:177" s="23" customFormat="1" ht="15" customHeight="1">
      <c r="A42" s="99" t="s">
        <v>73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1"/>
      <c r="AN42" s="46"/>
      <c r="AO42" s="47"/>
      <c r="AP42" s="47"/>
      <c r="AQ42" s="47"/>
      <c r="AR42" s="47"/>
      <c r="AS42" s="48"/>
      <c r="AT42" s="55" t="s">
        <v>134</v>
      </c>
      <c r="AU42" s="56"/>
      <c r="AV42" s="56"/>
      <c r="AW42" s="56"/>
      <c r="AX42" s="56"/>
      <c r="AY42" s="57"/>
      <c r="AZ42" s="49">
        <f>AZ43</f>
        <v>579800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1"/>
      <c r="BP42" s="49">
        <f>BP43</f>
        <v>579800</v>
      </c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4"/>
      <c r="CL42" s="37">
        <f>CL43+CL47</f>
        <v>15670.8</v>
      </c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9"/>
      <c r="DH42" s="37" t="s">
        <v>115</v>
      </c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9"/>
      <c r="DY42" s="43" t="s">
        <v>115</v>
      </c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5"/>
      <c r="EP42" s="37">
        <f t="shared" si="2"/>
        <v>15670.8</v>
      </c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9"/>
      <c r="FG42" s="37">
        <f>AZ42-CL42</f>
        <v>564129.2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4"/>
    </row>
    <row r="43" spans="1:177" s="23" customFormat="1" ht="1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0"/>
      <c r="AO43" s="30"/>
      <c r="AP43" s="30"/>
      <c r="AQ43" s="30"/>
      <c r="AR43" s="30"/>
      <c r="AS43" s="30"/>
      <c r="AT43" s="26" t="s">
        <v>135</v>
      </c>
      <c r="AU43" s="26"/>
      <c r="AV43" s="26"/>
      <c r="AW43" s="26"/>
      <c r="AX43" s="26"/>
      <c r="AY43" s="26"/>
      <c r="AZ43" s="25">
        <v>579800</v>
      </c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>
        <f>AZ43</f>
        <v>579800</v>
      </c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31">
        <f>CL44+CL45+CL46</f>
        <v>15670.8</v>
      </c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31" t="s">
        <v>115</v>
      </c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27" t="s">
        <v>115</v>
      </c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31">
        <f>CL43</f>
        <v>15670.8</v>
      </c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31">
        <f>AZ43-CL43</f>
        <v>564129.2</v>
      </c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</row>
    <row r="44" spans="1:177" s="23" customFormat="1" ht="1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0"/>
      <c r="AO44" s="30"/>
      <c r="AP44" s="30"/>
      <c r="AQ44" s="30"/>
      <c r="AR44" s="30"/>
      <c r="AS44" s="30"/>
      <c r="AT44" s="30" t="s">
        <v>136</v>
      </c>
      <c r="AU44" s="30"/>
      <c r="AV44" s="30"/>
      <c r="AW44" s="30"/>
      <c r="AX44" s="30"/>
      <c r="AY44" s="30"/>
      <c r="AZ44" s="28" t="s">
        <v>115</v>
      </c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9" t="s">
        <v>115</v>
      </c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2">
        <v>15670.8</v>
      </c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32" t="s">
        <v>115</v>
      </c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29" t="s">
        <v>115</v>
      </c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32">
        <f t="shared" si="2"/>
        <v>15670.8</v>
      </c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 t="s">
        <v>115</v>
      </c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</row>
    <row r="45" spans="1:177" s="23" customFormat="1" ht="1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0"/>
      <c r="AO45" s="30"/>
      <c r="AP45" s="30"/>
      <c r="AQ45" s="30"/>
      <c r="AR45" s="30"/>
      <c r="AS45" s="30"/>
      <c r="AT45" s="30" t="s">
        <v>166</v>
      </c>
      <c r="AU45" s="30"/>
      <c r="AV45" s="30"/>
      <c r="AW45" s="30"/>
      <c r="AX45" s="30"/>
      <c r="AY45" s="30"/>
      <c r="AZ45" s="28" t="s">
        <v>115</v>
      </c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9" t="s">
        <v>115</v>
      </c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>
        <v>0</v>
      </c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 t="s">
        <v>115</v>
      </c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 t="s">
        <v>115</v>
      </c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>
        <f t="shared" si="2"/>
        <v>0</v>
      </c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 t="s">
        <v>115</v>
      </c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</row>
    <row r="46" spans="1:177" s="23" customFormat="1" ht="1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0"/>
      <c r="AO46" s="30"/>
      <c r="AP46" s="30"/>
      <c r="AQ46" s="30"/>
      <c r="AR46" s="30"/>
      <c r="AS46" s="30"/>
      <c r="AT46" s="30" t="s">
        <v>122</v>
      </c>
      <c r="AU46" s="30"/>
      <c r="AV46" s="30"/>
      <c r="AW46" s="30"/>
      <c r="AX46" s="30"/>
      <c r="AY46" s="30"/>
      <c r="AZ46" s="28" t="s">
        <v>115</v>
      </c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9" t="s">
        <v>115</v>
      </c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>
        <v>0</v>
      </c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 t="s">
        <v>115</v>
      </c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 t="s">
        <v>115</v>
      </c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>
        <f t="shared" si="2"/>
        <v>0</v>
      </c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 t="s">
        <v>115</v>
      </c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</row>
    <row r="47" spans="1:177" s="23" customFormat="1" ht="15" customHeight="1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1"/>
      <c r="AN47" s="30"/>
      <c r="AO47" s="30"/>
      <c r="AP47" s="30"/>
      <c r="AQ47" s="30"/>
      <c r="AR47" s="30"/>
      <c r="AS47" s="30"/>
      <c r="AT47" s="26" t="s">
        <v>137</v>
      </c>
      <c r="AU47" s="26"/>
      <c r="AV47" s="26"/>
      <c r="AW47" s="26"/>
      <c r="AX47" s="26"/>
      <c r="AY47" s="26"/>
      <c r="AZ47" s="25" t="s">
        <v>115</v>
      </c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 t="str">
        <f>AZ47</f>
        <v>-</v>
      </c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31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31" t="s">
        <v>115</v>
      </c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27" t="s">
        <v>115</v>
      </c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31">
        <f>CL47</f>
        <v>0</v>
      </c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31" t="s">
        <v>115</v>
      </c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</row>
    <row r="48" spans="1:177" s="23" customFormat="1" ht="1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0"/>
      <c r="AO48" s="30"/>
      <c r="AP48" s="30"/>
      <c r="AQ48" s="30"/>
      <c r="AR48" s="30"/>
      <c r="AS48" s="30"/>
      <c r="AT48" s="30" t="s">
        <v>138</v>
      </c>
      <c r="AU48" s="30"/>
      <c r="AV48" s="30"/>
      <c r="AW48" s="30"/>
      <c r="AX48" s="30"/>
      <c r="AY48" s="30"/>
      <c r="AZ48" s="28" t="s">
        <v>115</v>
      </c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9" t="s">
        <v>115</v>
      </c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2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32" t="s">
        <v>115</v>
      </c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29" t="s">
        <v>115</v>
      </c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32">
        <f>CL48</f>
        <v>0</v>
      </c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 t="s">
        <v>115</v>
      </c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</row>
    <row r="49" spans="1:177" s="23" customFormat="1" ht="1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0"/>
      <c r="AO49" s="30"/>
      <c r="AP49" s="30"/>
      <c r="AQ49" s="30"/>
      <c r="AR49" s="30"/>
      <c r="AS49" s="30"/>
      <c r="AT49" s="30" t="s">
        <v>167</v>
      </c>
      <c r="AU49" s="30"/>
      <c r="AV49" s="30"/>
      <c r="AW49" s="30"/>
      <c r="AX49" s="30"/>
      <c r="AY49" s="30"/>
      <c r="AZ49" s="28" t="s">
        <v>115</v>
      </c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9" t="s">
        <v>115</v>
      </c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 t="s">
        <v>115</v>
      </c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 t="s">
        <v>115</v>
      </c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>
        <f>CL49</f>
        <v>0</v>
      </c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 t="s">
        <v>115</v>
      </c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</row>
    <row r="50" spans="1:177" s="23" customFormat="1" ht="1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0"/>
      <c r="AO50" s="30"/>
      <c r="AP50" s="30"/>
      <c r="AQ50" s="30"/>
      <c r="AR50" s="30"/>
      <c r="AS50" s="30"/>
      <c r="AT50" s="30" t="s">
        <v>133</v>
      </c>
      <c r="AU50" s="30"/>
      <c r="AV50" s="30"/>
      <c r="AW50" s="30"/>
      <c r="AX50" s="30"/>
      <c r="AY50" s="30"/>
      <c r="AZ50" s="28" t="s">
        <v>115</v>
      </c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9" t="s">
        <v>115</v>
      </c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 t="s">
        <v>115</v>
      </c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 t="s">
        <v>115</v>
      </c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>
        <f>CL50</f>
        <v>0</v>
      </c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 t="s">
        <v>115</v>
      </c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</row>
    <row r="51" spans="1:177" s="23" customFormat="1" ht="1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0"/>
      <c r="AO51" s="30"/>
      <c r="AP51" s="30"/>
      <c r="AQ51" s="30"/>
      <c r="AR51" s="30"/>
      <c r="AS51" s="30"/>
      <c r="AT51" s="26" t="s">
        <v>113</v>
      </c>
      <c r="AU51" s="26"/>
      <c r="AV51" s="26"/>
      <c r="AW51" s="26"/>
      <c r="AX51" s="26"/>
      <c r="AY51" s="26"/>
      <c r="AZ51" s="25">
        <f>AZ52+AZ57</f>
        <v>2027700</v>
      </c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>
        <f>BP52+BP57</f>
        <v>2027700</v>
      </c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31">
        <f>CL52+CL57</f>
        <v>22188.059999999998</v>
      </c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 t="s">
        <v>115</v>
      </c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9" t="s">
        <v>115</v>
      </c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31">
        <f>CL51</f>
        <v>22188.059999999998</v>
      </c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31">
        <f>AZ51-CL51</f>
        <v>2005511.94</v>
      </c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</row>
    <row r="52" spans="1:177" s="23" customFormat="1" ht="15" customHeight="1">
      <c r="A52" s="33" t="s">
        <v>82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0"/>
      <c r="AO52" s="30"/>
      <c r="AP52" s="30"/>
      <c r="AQ52" s="30"/>
      <c r="AR52" s="30"/>
      <c r="AS52" s="30"/>
      <c r="AT52" s="26" t="s">
        <v>79</v>
      </c>
      <c r="AU52" s="26"/>
      <c r="AV52" s="26"/>
      <c r="AW52" s="26"/>
      <c r="AX52" s="26"/>
      <c r="AY52" s="26"/>
      <c r="AZ52" s="25">
        <v>51500</v>
      </c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>
        <f>AZ52</f>
        <v>51500</v>
      </c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>
        <f>CL53+CL56+CL54+CL55</f>
        <v>1126.64</v>
      </c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 t="s">
        <v>115</v>
      </c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9" t="s">
        <v>115</v>
      </c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7">
        <f t="shared" si="2"/>
        <v>1126.64</v>
      </c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5">
        <f>AZ52-CL52</f>
        <v>50373.36</v>
      </c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</row>
    <row r="53" spans="1:177" s="23" customFormat="1" ht="1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0"/>
      <c r="AO53" s="30"/>
      <c r="AP53" s="30"/>
      <c r="AQ53" s="30"/>
      <c r="AR53" s="30"/>
      <c r="AS53" s="30"/>
      <c r="AT53" s="30" t="s">
        <v>80</v>
      </c>
      <c r="AU53" s="30"/>
      <c r="AV53" s="30"/>
      <c r="AW53" s="30"/>
      <c r="AX53" s="30"/>
      <c r="AY53" s="30"/>
      <c r="AZ53" s="28" t="s">
        <v>115</v>
      </c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9" t="s">
        <v>115</v>
      </c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>
        <v>1089</v>
      </c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 t="s">
        <v>115</v>
      </c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 t="s">
        <v>115</v>
      </c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>
        <f t="shared" si="2"/>
        <v>1089</v>
      </c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 t="s">
        <v>115</v>
      </c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</row>
    <row r="54" spans="1:177" s="23" customFormat="1" ht="1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0"/>
      <c r="AO54" s="30"/>
      <c r="AP54" s="30"/>
      <c r="AQ54" s="30"/>
      <c r="AR54" s="30"/>
      <c r="AS54" s="30"/>
      <c r="AT54" s="30" t="s">
        <v>168</v>
      </c>
      <c r="AU54" s="30"/>
      <c r="AV54" s="30"/>
      <c r="AW54" s="30"/>
      <c r="AX54" s="30"/>
      <c r="AY54" s="30"/>
      <c r="AZ54" s="28" t="s">
        <v>115</v>
      </c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9" t="s">
        <v>115</v>
      </c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>
        <v>37.64</v>
      </c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 t="s">
        <v>115</v>
      </c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 t="s">
        <v>115</v>
      </c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>
        <f t="shared" si="2"/>
        <v>37.64</v>
      </c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 t="s">
        <v>115</v>
      </c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</row>
    <row r="55" spans="1:177" s="23" customFormat="1" ht="1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0"/>
      <c r="AO55" s="30"/>
      <c r="AP55" s="30"/>
      <c r="AQ55" s="30"/>
      <c r="AR55" s="30"/>
      <c r="AS55" s="30"/>
      <c r="AT55" s="30" t="s">
        <v>81</v>
      </c>
      <c r="AU55" s="30"/>
      <c r="AV55" s="30"/>
      <c r="AW55" s="30"/>
      <c r="AX55" s="30"/>
      <c r="AY55" s="30"/>
      <c r="AZ55" s="28" t="s">
        <v>115</v>
      </c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9" t="s">
        <v>115</v>
      </c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>
        <v>0</v>
      </c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 t="s">
        <v>115</v>
      </c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 t="s">
        <v>115</v>
      </c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>
        <f>CL55</f>
        <v>0</v>
      </c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 t="s">
        <v>115</v>
      </c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</row>
    <row r="56" spans="1:177" s="23" customFormat="1" ht="1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0"/>
      <c r="AO56" s="30"/>
      <c r="AP56" s="30"/>
      <c r="AQ56" s="30"/>
      <c r="AR56" s="30"/>
      <c r="AS56" s="30"/>
      <c r="AT56" s="30" t="s">
        <v>162</v>
      </c>
      <c r="AU56" s="30"/>
      <c r="AV56" s="30"/>
      <c r="AW56" s="30"/>
      <c r="AX56" s="30"/>
      <c r="AY56" s="30"/>
      <c r="AZ56" s="28" t="s">
        <v>115</v>
      </c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9" t="s">
        <v>115</v>
      </c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>
        <v>0</v>
      </c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 t="s">
        <v>115</v>
      </c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 t="s">
        <v>115</v>
      </c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>
        <f t="shared" si="2"/>
        <v>0</v>
      </c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 t="s">
        <v>115</v>
      </c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</row>
    <row r="57" spans="1:177" ht="15" customHeight="1">
      <c r="A57" s="33" t="s">
        <v>141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0"/>
      <c r="AO57" s="30"/>
      <c r="AP57" s="30"/>
      <c r="AQ57" s="30"/>
      <c r="AR57" s="30"/>
      <c r="AS57" s="30"/>
      <c r="AT57" s="26" t="s">
        <v>142</v>
      </c>
      <c r="AU57" s="26"/>
      <c r="AV57" s="26"/>
      <c r="AW57" s="26"/>
      <c r="AX57" s="26"/>
      <c r="AY57" s="26"/>
      <c r="AZ57" s="25">
        <f>AZ58+AZ63</f>
        <v>1976200</v>
      </c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>
        <f>AZ57</f>
        <v>1976200</v>
      </c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31">
        <f>CL58+CL63</f>
        <v>21061.42</v>
      </c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 t="s">
        <v>115</v>
      </c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9" t="s">
        <v>115</v>
      </c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31">
        <f>CL57</f>
        <v>21061.42</v>
      </c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31">
        <f>AZ57-CL57</f>
        <v>1955138.58</v>
      </c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</row>
    <row r="58" spans="1:177" ht="15" customHeight="1">
      <c r="A58" s="33" t="s">
        <v>153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0"/>
      <c r="AO58" s="30"/>
      <c r="AP58" s="30"/>
      <c r="AQ58" s="30"/>
      <c r="AR58" s="30"/>
      <c r="AS58" s="30"/>
      <c r="AT58" s="26" t="s">
        <v>250</v>
      </c>
      <c r="AU58" s="26"/>
      <c r="AV58" s="26"/>
      <c r="AW58" s="26"/>
      <c r="AX58" s="26"/>
      <c r="AY58" s="26"/>
      <c r="AZ58" s="25">
        <v>42800</v>
      </c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>
        <f>AZ58</f>
        <v>42800</v>
      </c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31">
        <f>CL59+CL60+CL62+CL61</f>
        <v>13777</v>
      </c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 t="s">
        <v>115</v>
      </c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9" t="s">
        <v>115</v>
      </c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31">
        <f t="shared" si="2"/>
        <v>13777</v>
      </c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31">
        <f>AZ58-CL58</f>
        <v>29023</v>
      </c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</row>
    <row r="59" spans="1:177" ht="1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0"/>
      <c r="AO59" s="30"/>
      <c r="AP59" s="30"/>
      <c r="AQ59" s="30"/>
      <c r="AR59" s="30"/>
      <c r="AS59" s="30"/>
      <c r="AT59" s="30" t="s">
        <v>158</v>
      </c>
      <c r="AU59" s="30"/>
      <c r="AV59" s="30"/>
      <c r="AW59" s="30"/>
      <c r="AX59" s="30"/>
      <c r="AY59" s="30"/>
      <c r="AZ59" s="28" t="s">
        <v>115</v>
      </c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9" t="s">
        <v>115</v>
      </c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>
        <v>13777</v>
      </c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 t="s">
        <v>115</v>
      </c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 t="s">
        <v>115</v>
      </c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>
        <f t="shared" si="2"/>
        <v>13777</v>
      </c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 t="s">
        <v>115</v>
      </c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</row>
    <row r="60" spans="1:177" ht="1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0"/>
      <c r="AO60" s="30"/>
      <c r="AP60" s="30"/>
      <c r="AQ60" s="30"/>
      <c r="AR60" s="30"/>
      <c r="AS60" s="30"/>
      <c r="AT60" s="30" t="s">
        <v>169</v>
      </c>
      <c r="AU60" s="30"/>
      <c r="AV60" s="30"/>
      <c r="AW60" s="30"/>
      <c r="AX60" s="30"/>
      <c r="AY60" s="30"/>
      <c r="AZ60" s="28" t="s">
        <v>115</v>
      </c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9" t="s">
        <v>115</v>
      </c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>
        <v>0</v>
      </c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 t="s">
        <v>115</v>
      </c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 t="s">
        <v>115</v>
      </c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>
        <f t="shared" si="2"/>
        <v>0</v>
      </c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 t="s">
        <v>115</v>
      </c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</row>
    <row r="61" spans="1:177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0"/>
      <c r="AO61" s="30"/>
      <c r="AP61" s="30"/>
      <c r="AQ61" s="30"/>
      <c r="AR61" s="30"/>
      <c r="AS61" s="30"/>
      <c r="AT61" s="30" t="s">
        <v>159</v>
      </c>
      <c r="AU61" s="30"/>
      <c r="AV61" s="30"/>
      <c r="AW61" s="30"/>
      <c r="AX61" s="30"/>
      <c r="AY61" s="30"/>
      <c r="AZ61" s="28" t="s">
        <v>115</v>
      </c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9" t="s">
        <v>115</v>
      </c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 t="s">
        <v>115</v>
      </c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29" t="s">
        <v>115</v>
      </c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32">
        <f t="shared" si="2"/>
        <v>0</v>
      </c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 t="s">
        <v>115</v>
      </c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</row>
    <row r="62" spans="1:177" ht="1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0"/>
      <c r="AO62" s="30"/>
      <c r="AP62" s="30"/>
      <c r="AQ62" s="30"/>
      <c r="AR62" s="30"/>
      <c r="AS62" s="30"/>
      <c r="AT62" s="30" t="s">
        <v>160</v>
      </c>
      <c r="AU62" s="30"/>
      <c r="AV62" s="30"/>
      <c r="AW62" s="30"/>
      <c r="AX62" s="30"/>
      <c r="AY62" s="30"/>
      <c r="AZ62" s="28" t="s">
        <v>115</v>
      </c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9" t="s">
        <v>115</v>
      </c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 t="s">
        <v>115</v>
      </c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29" t="s">
        <v>115</v>
      </c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32">
        <f aca="true" t="shared" si="3" ref="EP62:EP73">CL62</f>
        <v>0</v>
      </c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 t="s">
        <v>115</v>
      </c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</row>
    <row r="63" spans="1:177" ht="15" customHeight="1">
      <c r="A63" s="33" t="s">
        <v>161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0"/>
      <c r="AO63" s="30"/>
      <c r="AP63" s="30"/>
      <c r="AQ63" s="30"/>
      <c r="AR63" s="30"/>
      <c r="AS63" s="30"/>
      <c r="AT63" s="26" t="s">
        <v>154</v>
      </c>
      <c r="AU63" s="26"/>
      <c r="AV63" s="26"/>
      <c r="AW63" s="26"/>
      <c r="AX63" s="26"/>
      <c r="AY63" s="26"/>
      <c r="AZ63" s="25">
        <v>1933400</v>
      </c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>
        <f>AZ63</f>
        <v>1933400</v>
      </c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31">
        <f>CL64+CL66+CL65+CL67</f>
        <v>7284.42</v>
      </c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31" t="s">
        <v>115</v>
      </c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29" t="s">
        <v>115</v>
      </c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31">
        <f t="shared" si="3"/>
        <v>7284.42</v>
      </c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31">
        <f>AZ63-CL63</f>
        <v>1926115.58</v>
      </c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</row>
    <row r="64" spans="1:177" ht="1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0"/>
      <c r="AO64" s="30"/>
      <c r="AP64" s="30"/>
      <c r="AQ64" s="30"/>
      <c r="AR64" s="30"/>
      <c r="AS64" s="30"/>
      <c r="AT64" s="30" t="s">
        <v>155</v>
      </c>
      <c r="AU64" s="30"/>
      <c r="AV64" s="30"/>
      <c r="AW64" s="30"/>
      <c r="AX64" s="30"/>
      <c r="AY64" s="30"/>
      <c r="AZ64" s="28" t="s">
        <v>115</v>
      </c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9" t="s">
        <v>115</v>
      </c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2">
        <v>7209.14</v>
      </c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32" t="s">
        <v>115</v>
      </c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29" t="s">
        <v>115</v>
      </c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32">
        <f t="shared" si="3"/>
        <v>7209.14</v>
      </c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 t="s">
        <v>115</v>
      </c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</row>
    <row r="65" spans="1:177" ht="1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0"/>
      <c r="AO65" s="30"/>
      <c r="AP65" s="30"/>
      <c r="AQ65" s="30"/>
      <c r="AR65" s="30"/>
      <c r="AS65" s="30"/>
      <c r="AT65" s="30" t="s">
        <v>170</v>
      </c>
      <c r="AU65" s="30"/>
      <c r="AV65" s="30"/>
      <c r="AW65" s="30"/>
      <c r="AX65" s="30"/>
      <c r="AY65" s="30"/>
      <c r="AZ65" s="28" t="s">
        <v>115</v>
      </c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9" t="s">
        <v>115</v>
      </c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2">
        <v>75.28</v>
      </c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32" t="s">
        <v>115</v>
      </c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29" t="s">
        <v>115</v>
      </c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32">
        <f t="shared" si="3"/>
        <v>75.28</v>
      </c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 t="s">
        <v>115</v>
      </c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</row>
    <row r="66" spans="1:177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0"/>
      <c r="AO66" s="30"/>
      <c r="AP66" s="30"/>
      <c r="AQ66" s="30"/>
      <c r="AR66" s="30"/>
      <c r="AS66" s="30"/>
      <c r="AT66" s="30" t="s">
        <v>156</v>
      </c>
      <c r="AU66" s="30"/>
      <c r="AV66" s="30"/>
      <c r="AW66" s="30"/>
      <c r="AX66" s="30"/>
      <c r="AY66" s="30"/>
      <c r="AZ66" s="28" t="s">
        <v>115</v>
      </c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9" t="s">
        <v>115</v>
      </c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2">
        <v>0</v>
      </c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32" t="s">
        <v>115</v>
      </c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29" t="s">
        <v>115</v>
      </c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32">
        <f t="shared" si="3"/>
        <v>0</v>
      </c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 t="s">
        <v>115</v>
      </c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</row>
    <row r="67" spans="1:177" ht="1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0"/>
      <c r="AO67" s="30"/>
      <c r="AP67" s="30"/>
      <c r="AQ67" s="30"/>
      <c r="AR67" s="30"/>
      <c r="AS67" s="30"/>
      <c r="AT67" s="30" t="s">
        <v>157</v>
      </c>
      <c r="AU67" s="30"/>
      <c r="AV67" s="30"/>
      <c r="AW67" s="30"/>
      <c r="AX67" s="30"/>
      <c r="AY67" s="30"/>
      <c r="AZ67" s="28" t="s">
        <v>115</v>
      </c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9" t="s">
        <v>115</v>
      </c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 t="s">
        <v>115</v>
      </c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29" t="s">
        <v>115</v>
      </c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32">
        <f>CL67</f>
        <v>0</v>
      </c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 t="s">
        <v>115</v>
      </c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</row>
    <row r="68" spans="1:177" ht="24.75" customHeight="1">
      <c r="A68" s="34" t="s">
        <v>150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6"/>
      <c r="AN68" s="30"/>
      <c r="AO68" s="30"/>
      <c r="AP68" s="30"/>
      <c r="AQ68" s="30"/>
      <c r="AR68" s="30"/>
      <c r="AS68" s="30"/>
      <c r="AT68" s="26" t="s">
        <v>151</v>
      </c>
      <c r="AU68" s="26"/>
      <c r="AV68" s="26"/>
      <c r="AW68" s="26"/>
      <c r="AX68" s="26"/>
      <c r="AY68" s="26"/>
      <c r="AZ68" s="25">
        <v>0</v>
      </c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>
        <f>AZ68</f>
        <v>0</v>
      </c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31">
        <f>CL69</f>
        <v>0</v>
      </c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31" t="s">
        <v>115</v>
      </c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29" t="s">
        <v>115</v>
      </c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31">
        <f t="shared" si="3"/>
        <v>0</v>
      </c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32">
        <f>BP68-CL68</f>
        <v>0</v>
      </c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</row>
    <row r="69" spans="1:177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0"/>
      <c r="AO69" s="30"/>
      <c r="AP69" s="30"/>
      <c r="AQ69" s="30"/>
      <c r="AR69" s="30"/>
      <c r="AS69" s="30"/>
      <c r="AT69" s="30" t="s">
        <v>152</v>
      </c>
      <c r="AU69" s="30"/>
      <c r="AV69" s="30"/>
      <c r="AW69" s="30"/>
      <c r="AX69" s="30"/>
      <c r="AY69" s="30"/>
      <c r="AZ69" s="28" t="s">
        <v>115</v>
      </c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9" t="s">
        <v>115</v>
      </c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32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32" t="s">
        <v>115</v>
      </c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29" t="s">
        <v>115</v>
      </c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32">
        <f t="shared" si="3"/>
        <v>0</v>
      </c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 t="s">
        <v>115</v>
      </c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</row>
    <row r="70" spans="1:177" ht="14.25" customHeight="1">
      <c r="A70" s="33" t="s">
        <v>83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0"/>
      <c r="AO70" s="30"/>
      <c r="AP70" s="30"/>
      <c r="AQ70" s="30"/>
      <c r="AR70" s="30"/>
      <c r="AS70" s="30"/>
      <c r="AT70" s="26" t="s">
        <v>84</v>
      </c>
      <c r="AU70" s="26"/>
      <c r="AV70" s="26"/>
      <c r="AW70" s="26"/>
      <c r="AX70" s="26"/>
      <c r="AY70" s="26"/>
      <c r="AZ70" s="25">
        <v>5800</v>
      </c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>
        <f>AZ70</f>
        <v>5800</v>
      </c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31">
        <f>CL71</f>
        <v>1000</v>
      </c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31" t="s">
        <v>115</v>
      </c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29" t="s">
        <v>115</v>
      </c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31">
        <f t="shared" si="3"/>
        <v>1000</v>
      </c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32">
        <f>AZ70-CL70</f>
        <v>4800</v>
      </c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</row>
    <row r="71" spans="1:177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0"/>
      <c r="AO71" s="30"/>
      <c r="AP71" s="30"/>
      <c r="AQ71" s="30"/>
      <c r="AR71" s="30"/>
      <c r="AS71" s="30"/>
      <c r="AT71" s="30" t="s">
        <v>87</v>
      </c>
      <c r="AU71" s="30"/>
      <c r="AV71" s="30"/>
      <c r="AW71" s="30"/>
      <c r="AX71" s="30"/>
      <c r="AY71" s="30"/>
      <c r="AZ71" s="28" t="s">
        <v>115</v>
      </c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9" t="s">
        <v>115</v>
      </c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2">
        <v>1000</v>
      </c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32" t="s">
        <v>115</v>
      </c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29" t="s">
        <v>115</v>
      </c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32">
        <f t="shared" si="3"/>
        <v>1000</v>
      </c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 t="s">
        <v>115</v>
      </c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</row>
    <row r="72" spans="1:177" ht="14.25" customHeight="1">
      <c r="A72" s="33" t="s">
        <v>129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0"/>
      <c r="AO72" s="30"/>
      <c r="AP72" s="30"/>
      <c r="AQ72" s="30"/>
      <c r="AR72" s="30"/>
      <c r="AS72" s="30"/>
      <c r="AT72" s="55" t="s">
        <v>128</v>
      </c>
      <c r="AU72" s="56"/>
      <c r="AV72" s="56"/>
      <c r="AW72" s="56"/>
      <c r="AX72" s="56"/>
      <c r="AY72" s="57"/>
      <c r="AZ72" s="25">
        <v>102600</v>
      </c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>
        <f>AZ72</f>
        <v>102600</v>
      </c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>
        <f>CL73</f>
        <v>0</v>
      </c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31" t="s">
        <v>115</v>
      </c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29" t="s">
        <v>115</v>
      </c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31">
        <f t="shared" si="3"/>
        <v>0</v>
      </c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40">
        <f>AZ72-CL72</f>
        <v>102600</v>
      </c>
      <c r="FH72" s="41"/>
      <c r="FI72" s="41"/>
      <c r="FJ72" s="41"/>
      <c r="FK72" s="41"/>
      <c r="FL72" s="41"/>
      <c r="FM72" s="41"/>
      <c r="FN72" s="41"/>
      <c r="FO72" s="42"/>
      <c r="FP72" s="16"/>
      <c r="FQ72" s="16"/>
      <c r="FR72" s="16"/>
      <c r="FS72" s="16"/>
      <c r="FT72" s="16"/>
      <c r="FU72" s="16"/>
    </row>
    <row r="73" spans="1:177" ht="14.2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30"/>
      <c r="AO73" s="30"/>
      <c r="AP73" s="30"/>
      <c r="AQ73" s="30"/>
      <c r="AR73" s="30"/>
      <c r="AS73" s="30"/>
      <c r="AT73" s="46" t="s">
        <v>114</v>
      </c>
      <c r="AU73" s="47"/>
      <c r="AV73" s="47"/>
      <c r="AW73" s="47"/>
      <c r="AX73" s="47"/>
      <c r="AY73" s="48"/>
      <c r="AZ73" s="28" t="s">
        <v>115</v>
      </c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9" t="s">
        <v>115</v>
      </c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>
        <v>0</v>
      </c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32" t="s">
        <v>115</v>
      </c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29" t="s">
        <v>115</v>
      </c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32">
        <f t="shared" si="3"/>
        <v>0</v>
      </c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40" t="s">
        <v>115</v>
      </c>
      <c r="FH73" s="41"/>
      <c r="FI73" s="41"/>
      <c r="FJ73" s="41"/>
      <c r="FK73" s="41"/>
      <c r="FL73" s="41"/>
      <c r="FM73" s="41"/>
      <c r="FN73" s="41"/>
      <c r="FO73" s="42"/>
      <c r="FP73" s="16"/>
      <c r="FQ73" s="16"/>
      <c r="FR73" s="16"/>
      <c r="FS73" s="16"/>
      <c r="FT73" s="16"/>
      <c r="FU73" s="16"/>
    </row>
    <row r="74" spans="1:177" ht="14.25" customHeight="1">
      <c r="A74" s="33" t="s">
        <v>143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0"/>
      <c r="AO74" s="30"/>
      <c r="AP74" s="30"/>
      <c r="AQ74" s="30"/>
      <c r="AR74" s="30"/>
      <c r="AS74" s="30"/>
      <c r="AT74" s="55" t="s">
        <v>146</v>
      </c>
      <c r="AU74" s="56"/>
      <c r="AV74" s="56"/>
      <c r="AW74" s="56"/>
      <c r="AX74" s="56"/>
      <c r="AY74" s="57"/>
      <c r="AZ74" s="25">
        <f>AZ76+AZ75</f>
        <v>1000</v>
      </c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>
        <f>AZ74</f>
        <v>1000</v>
      </c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>
        <f>CL75+CL76</f>
        <v>0</v>
      </c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31" t="s">
        <v>115</v>
      </c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29" t="s">
        <v>115</v>
      </c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31">
        <f>CL74</f>
        <v>0</v>
      </c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40">
        <f>AZ74-CL74</f>
        <v>1000</v>
      </c>
      <c r="FH74" s="41"/>
      <c r="FI74" s="41"/>
      <c r="FJ74" s="41"/>
      <c r="FK74" s="41"/>
      <c r="FL74" s="41"/>
      <c r="FM74" s="41"/>
      <c r="FN74" s="41"/>
      <c r="FO74" s="42"/>
      <c r="FP74" s="16"/>
      <c r="FQ74" s="16"/>
      <c r="FR74" s="16"/>
      <c r="FS74" s="16"/>
      <c r="FT74" s="16"/>
      <c r="FU74" s="16"/>
    </row>
    <row r="75" spans="1:177" ht="14.2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30"/>
      <c r="AO75" s="30"/>
      <c r="AP75" s="30"/>
      <c r="AQ75" s="30"/>
      <c r="AR75" s="30"/>
      <c r="AS75" s="30"/>
      <c r="AT75" s="46" t="s">
        <v>171</v>
      </c>
      <c r="AU75" s="47"/>
      <c r="AV75" s="47"/>
      <c r="AW75" s="47"/>
      <c r="AX75" s="47"/>
      <c r="AY75" s="48"/>
      <c r="AZ75" s="28">
        <v>1000</v>
      </c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>
        <f>AZ75</f>
        <v>1000</v>
      </c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>
        <v>0</v>
      </c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32" t="s">
        <v>115</v>
      </c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29" t="s">
        <v>115</v>
      </c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32">
        <f>CL75</f>
        <v>0</v>
      </c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40">
        <f>BP75-CL75</f>
        <v>1000</v>
      </c>
      <c r="FH75" s="41"/>
      <c r="FI75" s="41"/>
      <c r="FJ75" s="41"/>
      <c r="FK75" s="41"/>
      <c r="FL75" s="41"/>
      <c r="FM75" s="41"/>
      <c r="FN75" s="41"/>
      <c r="FO75" s="42"/>
      <c r="FP75" s="16"/>
      <c r="FQ75" s="16"/>
      <c r="FR75" s="16"/>
      <c r="FS75" s="16"/>
      <c r="FT75" s="16"/>
      <c r="FU75" s="16"/>
    </row>
    <row r="76" spans="1:177" ht="14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30"/>
      <c r="AO76" s="30"/>
      <c r="AP76" s="30"/>
      <c r="AQ76" s="30"/>
      <c r="AR76" s="30"/>
      <c r="AS76" s="30"/>
      <c r="AT76" s="46" t="s">
        <v>145</v>
      </c>
      <c r="AU76" s="47"/>
      <c r="AV76" s="47"/>
      <c r="AW76" s="47"/>
      <c r="AX76" s="47"/>
      <c r="AY76" s="48"/>
      <c r="AZ76" s="28">
        <v>0</v>
      </c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>
        <f>AZ76</f>
        <v>0</v>
      </c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32" t="s">
        <v>115</v>
      </c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29" t="s">
        <v>115</v>
      </c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32">
        <f>CL76</f>
        <v>0</v>
      </c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40">
        <f>BP76-CL76</f>
        <v>0</v>
      </c>
      <c r="FH76" s="41"/>
      <c r="FI76" s="41"/>
      <c r="FJ76" s="41"/>
      <c r="FK76" s="41"/>
      <c r="FL76" s="41"/>
      <c r="FM76" s="41"/>
      <c r="FN76" s="41"/>
      <c r="FO76" s="42"/>
      <c r="FP76" s="16"/>
      <c r="FQ76" s="16"/>
      <c r="FR76" s="16"/>
      <c r="FS76" s="16"/>
      <c r="FT76" s="16"/>
      <c r="FU76" s="16"/>
    </row>
    <row r="77" spans="1:177" ht="11.25">
      <c r="A77" s="33" t="s">
        <v>88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0"/>
      <c r="AO77" s="30"/>
      <c r="AP77" s="30"/>
      <c r="AQ77" s="30"/>
      <c r="AR77" s="30"/>
      <c r="AS77" s="30"/>
      <c r="AT77" s="26" t="s">
        <v>144</v>
      </c>
      <c r="AU77" s="26"/>
      <c r="AV77" s="26"/>
      <c r="AW77" s="26"/>
      <c r="AX77" s="26"/>
      <c r="AY77" s="26"/>
      <c r="AZ77" s="25">
        <v>0</v>
      </c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7">
        <v>0</v>
      </c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31">
        <v>0</v>
      </c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31" t="s">
        <v>115</v>
      </c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29" t="s">
        <v>115</v>
      </c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31">
        <f>CL77</f>
        <v>0</v>
      </c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9" t="s">
        <v>115</v>
      </c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</row>
    <row r="78" spans="1:177" ht="15" customHeight="1">
      <c r="A78" s="34" t="s">
        <v>140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6"/>
      <c r="AN78" s="46"/>
      <c r="AO78" s="47"/>
      <c r="AP78" s="47"/>
      <c r="AQ78" s="47"/>
      <c r="AR78" s="47"/>
      <c r="AS78" s="48"/>
      <c r="AT78" s="55" t="s">
        <v>147</v>
      </c>
      <c r="AU78" s="56"/>
      <c r="AV78" s="56"/>
      <c r="AW78" s="56"/>
      <c r="AX78" s="56"/>
      <c r="AY78" s="57"/>
      <c r="AZ78" s="49">
        <v>0</v>
      </c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1"/>
      <c r="BP78" s="52">
        <v>0</v>
      </c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4"/>
      <c r="CL78" s="37">
        <v>0</v>
      </c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9"/>
      <c r="DH78" s="37" t="s">
        <v>115</v>
      </c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9"/>
      <c r="DY78" s="40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2"/>
      <c r="EP78" s="37">
        <f>CL78</f>
        <v>0</v>
      </c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9"/>
      <c r="FG78" s="43" t="s">
        <v>115</v>
      </c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5"/>
    </row>
    <row r="79" spans="1:177" ht="2.2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</row>
    <row r="80" spans="1:177" ht="11.25" hidden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60"/>
      <c r="AN80" s="46"/>
      <c r="AO80" s="47"/>
      <c r="AP80" s="47"/>
      <c r="AQ80" s="47"/>
      <c r="AR80" s="47"/>
      <c r="AS80" s="48"/>
      <c r="AT80" s="46"/>
      <c r="AU80" s="47"/>
      <c r="AV80" s="47"/>
      <c r="AW80" s="47"/>
      <c r="AX80" s="47"/>
      <c r="AY80" s="48"/>
      <c r="AZ80" s="46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8"/>
      <c r="BP80" s="43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5"/>
      <c r="CL80" s="43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5"/>
      <c r="DH80" s="43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5"/>
      <c r="DY80" s="43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5"/>
      <c r="EP80" s="43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5"/>
      <c r="FG80" s="43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5"/>
    </row>
    <row r="81" spans="1:177" ht="11.25" hidden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60"/>
      <c r="AN81" s="46"/>
      <c r="AO81" s="47"/>
      <c r="AP81" s="47"/>
      <c r="AQ81" s="47"/>
      <c r="AR81" s="47"/>
      <c r="AS81" s="48"/>
      <c r="AT81" s="46"/>
      <c r="AU81" s="47"/>
      <c r="AV81" s="47"/>
      <c r="AW81" s="47"/>
      <c r="AX81" s="47"/>
      <c r="AY81" s="48"/>
      <c r="AZ81" s="46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8"/>
      <c r="BP81" s="43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5"/>
      <c r="CL81" s="43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5"/>
      <c r="DH81" s="43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5"/>
      <c r="DY81" s="43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5"/>
      <c r="EP81" s="43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5"/>
      <c r="FG81" s="43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5"/>
    </row>
    <row r="82" spans="1:177" ht="11.25" hidden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60"/>
      <c r="AN82" s="46"/>
      <c r="AO82" s="47"/>
      <c r="AP82" s="47"/>
      <c r="AQ82" s="47"/>
      <c r="AR82" s="47"/>
      <c r="AS82" s="48"/>
      <c r="AT82" s="46"/>
      <c r="AU82" s="47"/>
      <c r="AV82" s="47"/>
      <c r="AW82" s="47"/>
      <c r="AX82" s="47"/>
      <c r="AY82" s="48"/>
      <c r="AZ82" s="46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8"/>
      <c r="BP82" s="43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5"/>
      <c r="CL82" s="43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5"/>
      <c r="DH82" s="43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5"/>
      <c r="DY82" s="43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5"/>
      <c r="EP82" s="43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5"/>
      <c r="FG82" s="43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5"/>
    </row>
  </sheetData>
  <sheetProtection/>
  <mergeCells count="685">
    <mergeCell ref="DH55:DX55"/>
    <mergeCell ref="CL60:DG60"/>
    <mergeCell ref="CL56:DG56"/>
    <mergeCell ref="EP55:FF55"/>
    <mergeCell ref="DH57:DX57"/>
    <mergeCell ref="DH56:DX56"/>
    <mergeCell ref="DH58:DX58"/>
    <mergeCell ref="CL59:DG59"/>
    <mergeCell ref="EP60:FF60"/>
    <mergeCell ref="EP58:FF58"/>
    <mergeCell ref="CL61:DG61"/>
    <mergeCell ref="DH59:DX59"/>
    <mergeCell ref="CL62:DG62"/>
    <mergeCell ref="CL65:DG65"/>
    <mergeCell ref="CL64:DG64"/>
    <mergeCell ref="DH62:DX62"/>
    <mergeCell ref="DH60:DX60"/>
    <mergeCell ref="DH65:DX65"/>
    <mergeCell ref="DY64:EO64"/>
    <mergeCell ref="DY63:EO63"/>
    <mergeCell ref="DY61:EO61"/>
    <mergeCell ref="DY62:EO62"/>
    <mergeCell ref="DY67:EO67"/>
    <mergeCell ref="FG66:FU66"/>
    <mergeCell ref="DY66:EO66"/>
    <mergeCell ref="DY65:EO65"/>
    <mergeCell ref="EP66:FF66"/>
    <mergeCell ref="EP65:FF65"/>
    <mergeCell ref="FG64:FU64"/>
    <mergeCell ref="FG65:FU65"/>
    <mergeCell ref="FG62:FU62"/>
    <mergeCell ref="EP61:FF61"/>
    <mergeCell ref="EP62:FF62"/>
    <mergeCell ref="EP63:FF63"/>
    <mergeCell ref="EP64:FF64"/>
    <mergeCell ref="DY60:EO60"/>
    <mergeCell ref="DY57:EO57"/>
    <mergeCell ref="EP57:FF57"/>
    <mergeCell ref="EP59:FF59"/>
    <mergeCell ref="DY58:EO58"/>
    <mergeCell ref="EP56:FF56"/>
    <mergeCell ref="DY59:EO59"/>
    <mergeCell ref="FG69:FU69"/>
    <mergeCell ref="FG70:FU70"/>
    <mergeCell ref="FG67:FU67"/>
    <mergeCell ref="FG68:FU68"/>
    <mergeCell ref="FG72:FO72"/>
    <mergeCell ref="EP72:FF72"/>
    <mergeCell ref="EP71:FF71"/>
    <mergeCell ref="FG71:FU71"/>
    <mergeCell ref="FG54:FU54"/>
    <mergeCell ref="FG55:FU55"/>
    <mergeCell ref="FG59:FU59"/>
    <mergeCell ref="FG63:FU63"/>
    <mergeCell ref="FG56:FU56"/>
    <mergeCell ref="FG57:FU57"/>
    <mergeCell ref="FG58:FU58"/>
    <mergeCell ref="FG61:FU61"/>
    <mergeCell ref="FG60:FU60"/>
    <mergeCell ref="FG53:FU53"/>
    <mergeCell ref="EP51:FF51"/>
    <mergeCell ref="FG46:FU46"/>
    <mergeCell ref="FG47:FU47"/>
    <mergeCell ref="EP52:FF52"/>
    <mergeCell ref="FG50:FU50"/>
    <mergeCell ref="FG51:FU51"/>
    <mergeCell ref="FG52:FU52"/>
    <mergeCell ref="EP50:FF50"/>
    <mergeCell ref="FG48:FU48"/>
    <mergeCell ref="FG49:FU49"/>
    <mergeCell ref="FG41:FU41"/>
    <mergeCell ref="FG45:FU45"/>
    <mergeCell ref="EP45:FF45"/>
    <mergeCell ref="FG43:FU43"/>
    <mergeCell ref="EP44:FF44"/>
    <mergeCell ref="EP43:FF43"/>
    <mergeCell ref="FG42:FU42"/>
    <mergeCell ref="FG44:FU44"/>
    <mergeCell ref="DY42:EO42"/>
    <mergeCell ref="DY41:EO41"/>
    <mergeCell ref="EP49:FF49"/>
    <mergeCell ref="EP47:FF47"/>
    <mergeCell ref="EP46:FF46"/>
    <mergeCell ref="EP48:FF48"/>
    <mergeCell ref="EP41:FF41"/>
    <mergeCell ref="DY43:EO43"/>
    <mergeCell ref="DY33:EO33"/>
    <mergeCell ref="DY34:EO34"/>
    <mergeCell ref="CL34:DG34"/>
    <mergeCell ref="CL33:DG33"/>
    <mergeCell ref="DH36:DX36"/>
    <mergeCell ref="CL41:DG41"/>
    <mergeCell ref="CL40:DG40"/>
    <mergeCell ref="DH40:DX40"/>
    <mergeCell ref="DY40:EO40"/>
    <mergeCell ref="DH39:DX39"/>
    <mergeCell ref="DY39:EO39"/>
    <mergeCell ref="DY36:EO36"/>
    <mergeCell ref="CL39:DG39"/>
    <mergeCell ref="DH38:DX38"/>
    <mergeCell ref="CL38:DG38"/>
    <mergeCell ref="CL36:DG36"/>
    <mergeCell ref="DH37:DX37"/>
    <mergeCell ref="DY37:EO37"/>
    <mergeCell ref="CL37:DG37"/>
    <mergeCell ref="CL30:DG30"/>
    <mergeCell ref="AZ33:BO33"/>
    <mergeCell ref="AZ30:BO30"/>
    <mergeCell ref="AZ38:BO38"/>
    <mergeCell ref="BP39:CK39"/>
    <mergeCell ref="AZ35:BO35"/>
    <mergeCell ref="BP35:CK35"/>
    <mergeCell ref="BP37:CK37"/>
    <mergeCell ref="AZ37:BO37"/>
    <mergeCell ref="BP38:CK38"/>
    <mergeCell ref="AZ39:BO39"/>
    <mergeCell ref="AZ40:BO40"/>
    <mergeCell ref="BP30:CK30"/>
    <mergeCell ref="BP31:CK31"/>
    <mergeCell ref="AZ31:BO31"/>
    <mergeCell ref="BP33:CK33"/>
    <mergeCell ref="AZ34:BO34"/>
    <mergeCell ref="BP36:CK36"/>
    <mergeCell ref="AZ36:BO36"/>
    <mergeCell ref="BP40:CK40"/>
    <mergeCell ref="BP45:CK45"/>
    <mergeCell ref="BP43:CK43"/>
    <mergeCell ref="DH33:DX33"/>
    <mergeCell ref="CL31:DG31"/>
    <mergeCell ref="BP34:CK34"/>
    <mergeCell ref="CL35:DG35"/>
    <mergeCell ref="DH35:DX35"/>
    <mergeCell ref="DH42:DX42"/>
    <mergeCell ref="DH43:DX43"/>
    <mergeCell ref="AN45:AS45"/>
    <mergeCell ref="AT44:AY44"/>
    <mergeCell ref="AT43:AY43"/>
    <mergeCell ref="AZ43:BO43"/>
    <mergeCell ref="AT42:AY42"/>
    <mergeCell ref="CL45:DG45"/>
    <mergeCell ref="CL42:DG42"/>
    <mergeCell ref="AZ44:BO44"/>
    <mergeCell ref="CL44:DG44"/>
    <mergeCell ref="AZ45:BO45"/>
    <mergeCell ref="AT41:AY41"/>
    <mergeCell ref="AN42:AS42"/>
    <mergeCell ref="AN43:AS43"/>
    <mergeCell ref="CL43:DG43"/>
    <mergeCell ref="BP44:CK44"/>
    <mergeCell ref="BP42:CK42"/>
    <mergeCell ref="AZ42:BO42"/>
    <mergeCell ref="BP41:CK41"/>
    <mergeCell ref="AN44:AS44"/>
    <mergeCell ref="AZ41:BO41"/>
    <mergeCell ref="A47:AM47"/>
    <mergeCell ref="A41:AM41"/>
    <mergeCell ref="A45:AM45"/>
    <mergeCell ref="A37:AM37"/>
    <mergeCell ref="A44:AM44"/>
    <mergeCell ref="A43:AM43"/>
    <mergeCell ref="A46:AM46"/>
    <mergeCell ref="AN38:AS38"/>
    <mergeCell ref="A42:AM42"/>
    <mergeCell ref="A38:AM38"/>
    <mergeCell ref="A40:AM40"/>
    <mergeCell ref="AT39:AY39"/>
    <mergeCell ref="AT40:AY40"/>
    <mergeCell ref="A39:AM39"/>
    <mergeCell ref="AN40:AS40"/>
    <mergeCell ref="AN39:AS39"/>
    <mergeCell ref="AN41:AS41"/>
    <mergeCell ref="AT38:AY38"/>
    <mergeCell ref="A36:AM36"/>
    <mergeCell ref="A31:AM31"/>
    <mergeCell ref="AN33:AS33"/>
    <mergeCell ref="AT33:AY33"/>
    <mergeCell ref="A34:AM34"/>
    <mergeCell ref="A35:AM35"/>
    <mergeCell ref="AT35:AY35"/>
    <mergeCell ref="AN35:AS35"/>
    <mergeCell ref="AN37:AS37"/>
    <mergeCell ref="AN36:AS36"/>
    <mergeCell ref="AT36:AY36"/>
    <mergeCell ref="AT34:AY34"/>
    <mergeCell ref="AN34:AS34"/>
    <mergeCell ref="AN30:AS30"/>
    <mergeCell ref="A32:AM32"/>
    <mergeCell ref="AN32:AS32"/>
    <mergeCell ref="AN31:AS31"/>
    <mergeCell ref="AT31:AY31"/>
    <mergeCell ref="A33:AM33"/>
    <mergeCell ref="A30:AM30"/>
    <mergeCell ref="AT30:AY30"/>
    <mergeCell ref="A29:AM29"/>
    <mergeCell ref="A27:AM27"/>
    <mergeCell ref="A28:AM28"/>
    <mergeCell ref="AT29:AY29"/>
    <mergeCell ref="AT28:AY28"/>
    <mergeCell ref="AN28:AS28"/>
    <mergeCell ref="AN29:AS29"/>
    <mergeCell ref="AN27:AS27"/>
    <mergeCell ref="A23:AM23"/>
    <mergeCell ref="AN24:AS24"/>
    <mergeCell ref="AT25:AY25"/>
    <mergeCell ref="A25:AM25"/>
    <mergeCell ref="AN23:AS23"/>
    <mergeCell ref="AZ23:BO23"/>
    <mergeCell ref="AT23:AY23"/>
    <mergeCell ref="AT24:AY24"/>
    <mergeCell ref="A24:AM24"/>
    <mergeCell ref="A26:AM26"/>
    <mergeCell ref="AN25:AS25"/>
    <mergeCell ref="AT26:AY26"/>
    <mergeCell ref="AT27:AY27"/>
    <mergeCell ref="AZ24:BO24"/>
    <mergeCell ref="CL28:DG28"/>
    <mergeCell ref="BP27:CK27"/>
    <mergeCell ref="CL27:DG27"/>
    <mergeCell ref="BP21:CK21"/>
    <mergeCell ref="AZ28:BO28"/>
    <mergeCell ref="AN26:AS26"/>
    <mergeCell ref="CL23:DG23"/>
    <mergeCell ref="CL25:DG25"/>
    <mergeCell ref="CL24:DG24"/>
    <mergeCell ref="AZ25:BO25"/>
    <mergeCell ref="AT21:AY21"/>
    <mergeCell ref="AZ22:BO22"/>
    <mergeCell ref="BP24:CK24"/>
    <mergeCell ref="CL19:DG19"/>
    <mergeCell ref="AZ29:BO29"/>
    <mergeCell ref="AZ27:BO27"/>
    <mergeCell ref="CL29:DG29"/>
    <mergeCell ref="BP28:CK28"/>
    <mergeCell ref="BP29:CK29"/>
    <mergeCell ref="AZ26:BO26"/>
    <mergeCell ref="CL26:DG26"/>
    <mergeCell ref="BP23:CK23"/>
    <mergeCell ref="BP26:CK26"/>
    <mergeCell ref="DH19:DX19"/>
    <mergeCell ref="BP19:CK19"/>
    <mergeCell ref="BP22:CK22"/>
    <mergeCell ref="AZ21:BO21"/>
    <mergeCell ref="CL20:DG20"/>
    <mergeCell ref="DH25:DX25"/>
    <mergeCell ref="BP20:CK20"/>
    <mergeCell ref="AZ20:BO20"/>
    <mergeCell ref="AZ19:BO19"/>
    <mergeCell ref="BP25:CK25"/>
    <mergeCell ref="DH27:DX27"/>
    <mergeCell ref="DH26:DX26"/>
    <mergeCell ref="DH22:DX22"/>
    <mergeCell ref="DH21:DX21"/>
    <mergeCell ref="CL21:DG21"/>
    <mergeCell ref="DH20:DX20"/>
    <mergeCell ref="CL22:DG22"/>
    <mergeCell ref="DH24:DX24"/>
    <mergeCell ref="EP19:FF19"/>
    <mergeCell ref="EP20:FF20"/>
    <mergeCell ref="DY20:EM20"/>
    <mergeCell ref="EZ17:FP17"/>
    <mergeCell ref="A14:FJ14"/>
    <mergeCell ref="AN17:AS17"/>
    <mergeCell ref="DT17:EJ17"/>
    <mergeCell ref="BP17:CK17"/>
    <mergeCell ref="DY19:EO19"/>
    <mergeCell ref="AT19:AY19"/>
    <mergeCell ref="ET7:FJ7"/>
    <mergeCell ref="CJ6:CN6"/>
    <mergeCell ref="AN15:AS16"/>
    <mergeCell ref="A18:AM18"/>
    <mergeCell ref="AZ18:BO18"/>
    <mergeCell ref="DH18:DX18"/>
    <mergeCell ref="DC17:DS17"/>
    <mergeCell ref="AN18:AS18"/>
    <mergeCell ref="CL17:DB17"/>
    <mergeCell ref="AT17:AY17"/>
    <mergeCell ref="BO6:CI6"/>
    <mergeCell ref="V11:EB11"/>
    <mergeCell ref="A15:AM16"/>
    <mergeCell ref="CL16:DB16"/>
    <mergeCell ref="DC16:DS16"/>
    <mergeCell ref="DT16:EJ16"/>
    <mergeCell ref="BP15:CK16"/>
    <mergeCell ref="CO6:CP6"/>
    <mergeCell ref="AZ15:BO16"/>
    <mergeCell ref="AT15:AY16"/>
    <mergeCell ref="ET1:FJ1"/>
    <mergeCell ref="ET2:FJ2"/>
    <mergeCell ref="ET6:FJ6"/>
    <mergeCell ref="AT18:AY18"/>
    <mergeCell ref="BP18:CK18"/>
    <mergeCell ref="AZ17:BO17"/>
    <mergeCell ref="ET10:FJ10"/>
    <mergeCell ref="AI10:EB10"/>
    <mergeCell ref="ET11:FJ11"/>
    <mergeCell ref="A17:AM17"/>
    <mergeCell ref="ET12:FJ12"/>
    <mergeCell ref="CL15:EY15"/>
    <mergeCell ref="EP18:FF18"/>
    <mergeCell ref="EK17:EY17"/>
    <mergeCell ref="CL18:DG18"/>
    <mergeCell ref="FG18:FU18"/>
    <mergeCell ref="DY18:EO18"/>
    <mergeCell ref="EK16:EY16"/>
    <mergeCell ref="ET13:FJ13"/>
    <mergeCell ref="EZ15:FP16"/>
    <mergeCell ref="A19:AM19"/>
    <mergeCell ref="A21:AM21"/>
    <mergeCell ref="AT22:AY22"/>
    <mergeCell ref="A20:AM20"/>
    <mergeCell ref="AN21:AS21"/>
    <mergeCell ref="A22:AM22"/>
    <mergeCell ref="AN20:AS20"/>
    <mergeCell ref="AN19:AS19"/>
    <mergeCell ref="AN22:AS22"/>
    <mergeCell ref="AT20:AY20"/>
    <mergeCell ref="EP22:FF22"/>
    <mergeCell ref="EP21:FF21"/>
    <mergeCell ref="DY21:EO21"/>
    <mergeCell ref="DY22:EO22"/>
    <mergeCell ref="DY23:EO23"/>
    <mergeCell ref="FG22:FU22"/>
    <mergeCell ref="EP23:FF23"/>
    <mergeCell ref="DY25:EO25"/>
    <mergeCell ref="EP24:FF24"/>
    <mergeCell ref="FG25:FU25"/>
    <mergeCell ref="EP25:FF25"/>
    <mergeCell ref="FG23:FU23"/>
    <mergeCell ref="DH23:DX23"/>
    <mergeCell ref="FG24:FU24"/>
    <mergeCell ref="EP29:FF29"/>
    <mergeCell ref="DY32:EO32"/>
    <mergeCell ref="DY27:EO27"/>
    <mergeCell ref="FG19:FU19"/>
    <mergeCell ref="FG21:FU21"/>
    <mergeCell ref="FG26:FU26"/>
    <mergeCell ref="FG20:FU20"/>
    <mergeCell ref="DY24:EO24"/>
    <mergeCell ref="FG27:FU27"/>
    <mergeCell ref="EP32:FF32"/>
    <mergeCell ref="FG36:FU36"/>
    <mergeCell ref="EP31:FF31"/>
    <mergeCell ref="FG33:FU33"/>
    <mergeCell ref="DY26:EO26"/>
    <mergeCell ref="EP27:FF27"/>
    <mergeCell ref="EP26:FF26"/>
    <mergeCell ref="EP28:FF28"/>
    <mergeCell ref="FG28:FU28"/>
    <mergeCell ref="FG29:FU29"/>
    <mergeCell ref="DY29:EO29"/>
    <mergeCell ref="FG40:FU40"/>
    <mergeCell ref="EP40:FF40"/>
    <mergeCell ref="EP37:FF37"/>
    <mergeCell ref="FG37:FU37"/>
    <mergeCell ref="FG30:FU30"/>
    <mergeCell ref="FG31:FU31"/>
    <mergeCell ref="EP30:FF30"/>
    <mergeCell ref="EP36:FF36"/>
    <mergeCell ref="EP33:FF33"/>
    <mergeCell ref="FG35:FU35"/>
    <mergeCell ref="EP35:FF35"/>
    <mergeCell ref="EP42:FF42"/>
    <mergeCell ref="DY35:EO35"/>
    <mergeCell ref="DY38:EO38"/>
    <mergeCell ref="EP38:FF38"/>
    <mergeCell ref="FG34:FU34"/>
    <mergeCell ref="EP39:FF39"/>
    <mergeCell ref="FG38:FU38"/>
    <mergeCell ref="EP34:FF34"/>
    <mergeCell ref="FG39:FU39"/>
    <mergeCell ref="DH28:DX28"/>
    <mergeCell ref="DY28:EO28"/>
    <mergeCell ref="DH30:DX30"/>
    <mergeCell ref="DH29:DX29"/>
    <mergeCell ref="DY31:EO31"/>
    <mergeCell ref="DH41:DX41"/>
    <mergeCell ref="DY30:EO30"/>
    <mergeCell ref="DH32:DX32"/>
    <mergeCell ref="DH34:DX34"/>
    <mergeCell ref="DH31:DX31"/>
    <mergeCell ref="DH46:DX46"/>
    <mergeCell ref="DH45:DX45"/>
    <mergeCell ref="DY45:EO45"/>
    <mergeCell ref="DY46:EO46"/>
    <mergeCell ref="DH44:DX44"/>
    <mergeCell ref="DY49:EO49"/>
    <mergeCell ref="DH47:DX47"/>
    <mergeCell ref="DY47:EO47"/>
    <mergeCell ref="EP54:FF54"/>
    <mergeCell ref="DH54:DX54"/>
    <mergeCell ref="EP53:FF53"/>
    <mergeCell ref="DH48:DX48"/>
    <mergeCell ref="DY52:EO52"/>
    <mergeCell ref="DH50:DX50"/>
    <mergeCell ref="DH51:DX51"/>
    <mergeCell ref="DH49:DX49"/>
    <mergeCell ref="DY48:EO48"/>
    <mergeCell ref="DY54:EO54"/>
    <mergeCell ref="AT60:AY60"/>
    <mergeCell ref="DH53:DX53"/>
    <mergeCell ref="DY51:EO51"/>
    <mergeCell ref="DH52:DX52"/>
    <mergeCell ref="CL51:DG51"/>
    <mergeCell ref="BP51:CK51"/>
    <mergeCell ref="DY53:EO53"/>
    <mergeCell ref="AZ59:BO59"/>
    <mergeCell ref="DY55:EO55"/>
    <mergeCell ref="DY56:EO56"/>
    <mergeCell ref="BP71:CK71"/>
    <mergeCell ref="BP70:CK70"/>
    <mergeCell ref="BP74:CK74"/>
    <mergeCell ref="AT76:AY76"/>
    <mergeCell ref="AT70:AY70"/>
    <mergeCell ref="AT73:AY73"/>
    <mergeCell ref="AZ75:BO75"/>
    <mergeCell ref="AZ74:BO74"/>
    <mergeCell ref="AT74:AY74"/>
    <mergeCell ref="AZ76:BO76"/>
    <mergeCell ref="AT71:AY71"/>
    <mergeCell ref="AT72:AY72"/>
    <mergeCell ref="AT75:AY75"/>
    <mergeCell ref="AZ73:BO73"/>
    <mergeCell ref="A70:AM70"/>
    <mergeCell ref="A71:AM71"/>
    <mergeCell ref="AN72:AS72"/>
    <mergeCell ref="AN71:AS71"/>
    <mergeCell ref="A72:AM72"/>
    <mergeCell ref="AN70:AS70"/>
    <mergeCell ref="A73:AM73"/>
    <mergeCell ref="A74:AM74"/>
    <mergeCell ref="AN74:AS74"/>
    <mergeCell ref="AN73:AS73"/>
    <mergeCell ref="A77:AM77"/>
    <mergeCell ref="AN77:AS77"/>
    <mergeCell ref="A76:AM76"/>
    <mergeCell ref="A75:AM75"/>
    <mergeCell ref="AN75:AS75"/>
    <mergeCell ref="AN76:AS76"/>
    <mergeCell ref="A82:AM82"/>
    <mergeCell ref="AN80:AS80"/>
    <mergeCell ref="A81:AM81"/>
    <mergeCell ref="AN79:AS79"/>
    <mergeCell ref="A80:AM80"/>
    <mergeCell ref="AN82:AS82"/>
    <mergeCell ref="AN81:AS81"/>
    <mergeCell ref="CL82:DG82"/>
    <mergeCell ref="DH82:DX82"/>
    <mergeCell ref="BP82:CK82"/>
    <mergeCell ref="A78:AM78"/>
    <mergeCell ref="A79:AM79"/>
    <mergeCell ref="BP78:CK78"/>
    <mergeCell ref="AT79:AY79"/>
    <mergeCell ref="AT78:AY78"/>
    <mergeCell ref="AN78:AS78"/>
    <mergeCell ref="BP79:CK79"/>
    <mergeCell ref="BP80:CK80"/>
    <mergeCell ref="AZ80:BO80"/>
    <mergeCell ref="DH81:DX81"/>
    <mergeCell ref="DH80:DX80"/>
    <mergeCell ref="BP81:CK81"/>
    <mergeCell ref="CL80:DG80"/>
    <mergeCell ref="CL81:DG81"/>
    <mergeCell ref="AZ81:BO81"/>
    <mergeCell ref="AT82:AY82"/>
    <mergeCell ref="AT77:AY77"/>
    <mergeCell ref="AZ82:BO82"/>
    <mergeCell ref="AZ79:BO79"/>
    <mergeCell ref="AT81:AY81"/>
    <mergeCell ref="AT80:AY80"/>
    <mergeCell ref="AZ77:BO77"/>
    <mergeCell ref="AZ78:BO78"/>
    <mergeCell ref="DY81:EO81"/>
    <mergeCell ref="DY80:EO80"/>
    <mergeCell ref="EP81:FF81"/>
    <mergeCell ref="DY82:EO82"/>
    <mergeCell ref="FG82:FU82"/>
    <mergeCell ref="FG80:FU80"/>
    <mergeCell ref="FG81:FU81"/>
    <mergeCell ref="EP82:FF82"/>
    <mergeCell ref="EP80:FF80"/>
    <mergeCell ref="FG73:FO73"/>
    <mergeCell ref="FG79:FU79"/>
    <mergeCell ref="DY74:EO74"/>
    <mergeCell ref="DY76:EO76"/>
    <mergeCell ref="EP75:FF75"/>
    <mergeCell ref="FG75:FO75"/>
    <mergeCell ref="FG78:FU78"/>
    <mergeCell ref="FG77:FU77"/>
    <mergeCell ref="EP79:FF79"/>
    <mergeCell ref="DY79:EO79"/>
    <mergeCell ref="CL74:DG74"/>
    <mergeCell ref="FG74:FO74"/>
    <mergeCell ref="CL78:DG78"/>
    <mergeCell ref="CL77:DG77"/>
    <mergeCell ref="EP74:FF74"/>
    <mergeCell ref="DH76:DX76"/>
    <mergeCell ref="EP76:FF76"/>
    <mergeCell ref="FG76:FO76"/>
    <mergeCell ref="EP77:FF77"/>
    <mergeCell ref="DH78:DX78"/>
    <mergeCell ref="CL70:DG70"/>
    <mergeCell ref="BP73:CK73"/>
    <mergeCell ref="BP72:CK72"/>
    <mergeCell ref="DH71:DX71"/>
    <mergeCell ref="CL68:DG68"/>
    <mergeCell ref="DH79:DX79"/>
    <mergeCell ref="DH77:DX77"/>
    <mergeCell ref="CL79:DG79"/>
    <mergeCell ref="DH74:DX74"/>
    <mergeCell ref="CL75:DG75"/>
    <mergeCell ref="AZ72:BO72"/>
    <mergeCell ref="AZ70:BO70"/>
    <mergeCell ref="AZ71:BO71"/>
    <mergeCell ref="AZ62:BO62"/>
    <mergeCell ref="AZ60:BO60"/>
    <mergeCell ref="AZ64:BO64"/>
    <mergeCell ref="AZ66:BO66"/>
    <mergeCell ref="AZ65:BO65"/>
    <mergeCell ref="AZ61:BO61"/>
    <mergeCell ref="AZ67:BO67"/>
    <mergeCell ref="EP73:FF73"/>
    <mergeCell ref="DH72:DX72"/>
    <mergeCell ref="CL69:DG69"/>
    <mergeCell ref="DH67:DX67"/>
    <mergeCell ref="CL67:DG67"/>
    <mergeCell ref="EP69:FF69"/>
    <mergeCell ref="EP67:FF67"/>
    <mergeCell ref="EP68:FF68"/>
    <mergeCell ref="EP70:FF70"/>
    <mergeCell ref="DY68:EO68"/>
    <mergeCell ref="EP78:FF78"/>
    <mergeCell ref="DY77:EO77"/>
    <mergeCell ref="DH75:DX75"/>
    <mergeCell ref="DY78:EO78"/>
    <mergeCell ref="BP77:CK77"/>
    <mergeCell ref="DY75:EO75"/>
    <mergeCell ref="BP76:CK76"/>
    <mergeCell ref="CL76:DG76"/>
    <mergeCell ref="BP75:CK75"/>
    <mergeCell ref="DY69:EO69"/>
    <mergeCell ref="DY70:EO70"/>
    <mergeCell ref="DY73:EO73"/>
    <mergeCell ref="DY71:EO71"/>
    <mergeCell ref="CL73:DG73"/>
    <mergeCell ref="CL72:DG72"/>
    <mergeCell ref="DY72:EO72"/>
    <mergeCell ref="DH69:DX69"/>
    <mergeCell ref="DH73:DX73"/>
    <mergeCell ref="CL71:DG71"/>
    <mergeCell ref="A67:AM67"/>
    <mergeCell ref="AT69:AY69"/>
    <mergeCell ref="AN69:AS69"/>
    <mergeCell ref="A66:AM66"/>
    <mergeCell ref="A68:AM68"/>
    <mergeCell ref="AT67:AY67"/>
    <mergeCell ref="A69:AM69"/>
    <mergeCell ref="AN67:AS67"/>
    <mergeCell ref="AN68:AS68"/>
    <mergeCell ref="AT68:AY68"/>
    <mergeCell ref="AT66:AY66"/>
    <mergeCell ref="BP59:CK59"/>
    <mergeCell ref="DH70:DX70"/>
    <mergeCell ref="DH68:DX68"/>
    <mergeCell ref="DH61:DX61"/>
    <mergeCell ref="DH63:DX63"/>
    <mergeCell ref="DH66:DX66"/>
    <mergeCell ref="BP67:CK67"/>
    <mergeCell ref="BP69:CK69"/>
    <mergeCell ref="BP63:CK63"/>
    <mergeCell ref="AZ68:BO68"/>
    <mergeCell ref="AZ69:BO69"/>
    <mergeCell ref="AZ63:BO63"/>
    <mergeCell ref="DH64:DX64"/>
    <mergeCell ref="CL63:DG63"/>
    <mergeCell ref="BP65:CK65"/>
    <mergeCell ref="CL66:DG66"/>
    <mergeCell ref="BP68:CK68"/>
    <mergeCell ref="BP66:CK66"/>
    <mergeCell ref="BP64:CK64"/>
    <mergeCell ref="A52:AM52"/>
    <mergeCell ref="CL49:DG49"/>
    <mergeCell ref="BP49:CK49"/>
    <mergeCell ref="CL52:DG52"/>
    <mergeCell ref="CL53:DG53"/>
    <mergeCell ref="AT50:AY50"/>
    <mergeCell ref="AN50:AS50"/>
    <mergeCell ref="AT51:AY51"/>
    <mergeCell ref="AN51:AS51"/>
    <mergeCell ref="BP50:CK50"/>
    <mergeCell ref="AN66:AS66"/>
    <mergeCell ref="AN65:AS65"/>
    <mergeCell ref="AN64:AS64"/>
    <mergeCell ref="A56:AM56"/>
    <mergeCell ref="A65:AM65"/>
    <mergeCell ref="A60:AM60"/>
    <mergeCell ref="A59:AM59"/>
    <mergeCell ref="AN60:AS60"/>
    <mergeCell ref="A61:AM61"/>
    <mergeCell ref="AN59:AS59"/>
    <mergeCell ref="AT65:AY65"/>
    <mergeCell ref="AT64:AY64"/>
    <mergeCell ref="AN63:AS63"/>
    <mergeCell ref="A62:AM62"/>
    <mergeCell ref="A63:AM63"/>
    <mergeCell ref="A64:AM64"/>
    <mergeCell ref="AT62:AY62"/>
    <mergeCell ref="AT63:AY63"/>
    <mergeCell ref="AT61:AY61"/>
    <mergeCell ref="AN61:AS61"/>
    <mergeCell ref="AN62:AS62"/>
    <mergeCell ref="A50:AM50"/>
    <mergeCell ref="AN52:AS52"/>
    <mergeCell ref="AN54:AS54"/>
    <mergeCell ref="AN53:AS53"/>
    <mergeCell ref="A51:AM51"/>
    <mergeCell ref="A57:AM57"/>
    <mergeCell ref="A58:AM58"/>
    <mergeCell ref="A54:AM54"/>
    <mergeCell ref="A55:AM55"/>
    <mergeCell ref="A53:AM53"/>
    <mergeCell ref="AT45:AY45"/>
    <mergeCell ref="AT49:AY49"/>
    <mergeCell ref="A48:AM48"/>
    <mergeCell ref="AT47:AY47"/>
    <mergeCell ref="AT55:AY55"/>
    <mergeCell ref="AT54:AY54"/>
    <mergeCell ref="A49:AM49"/>
    <mergeCell ref="AN55:AS55"/>
    <mergeCell ref="BP46:CK46"/>
    <mergeCell ref="CL48:DG48"/>
    <mergeCell ref="CL46:DG46"/>
    <mergeCell ref="AZ49:BO49"/>
    <mergeCell ref="AZ46:BO46"/>
    <mergeCell ref="CL55:DG55"/>
    <mergeCell ref="BP55:CK55"/>
    <mergeCell ref="AZ47:BO47"/>
    <mergeCell ref="CL47:DG47"/>
    <mergeCell ref="AZ58:BO58"/>
    <mergeCell ref="CL54:DG54"/>
    <mergeCell ref="CL57:DG57"/>
    <mergeCell ref="BP54:CK54"/>
    <mergeCell ref="AZ56:BO56"/>
    <mergeCell ref="AZ57:BO57"/>
    <mergeCell ref="CL58:DG58"/>
    <mergeCell ref="AZ54:BO54"/>
    <mergeCell ref="AT56:AY56"/>
    <mergeCell ref="AZ55:BO55"/>
    <mergeCell ref="BP56:CK56"/>
    <mergeCell ref="AN48:AS48"/>
    <mergeCell ref="AT46:AY46"/>
    <mergeCell ref="AN49:AS49"/>
    <mergeCell ref="AN46:AS46"/>
    <mergeCell ref="AN47:AS47"/>
    <mergeCell ref="AT48:AY48"/>
    <mergeCell ref="AN56:AS56"/>
    <mergeCell ref="AT57:AY57"/>
    <mergeCell ref="AT59:AY59"/>
    <mergeCell ref="AN58:AS58"/>
    <mergeCell ref="AN57:AS57"/>
    <mergeCell ref="AT58:AY58"/>
    <mergeCell ref="BP62:CK62"/>
    <mergeCell ref="BP60:CK60"/>
    <mergeCell ref="BP61:CK61"/>
    <mergeCell ref="BP57:CK57"/>
    <mergeCell ref="BP58:CK58"/>
    <mergeCell ref="BP53:CK53"/>
    <mergeCell ref="BP48:CK48"/>
    <mergeCell ref="AT32:AY32"/>
    <mergeCell ref="AZ32:BO32"/>
    <mergeCell ref="BP32:CK32"/>
    <mergeCell ref="CL32:DG32"/>
    <mergeCell ref="AT53:AY53"/>
    <mergeCell ref="AZ53:BO53"/>
    <mergeCell ref="AZ50:BO50"/>
    <mergeCell ref="AT37:AY37"/>
    <mergeCell ref="AZ51:BO51"/>
    <mergeCell ref="AZ52:BO52"/>
    <mergeCell ref="AT52:AY52"/>
    <mergeCell ref="BP47:CK47"/>
    <mergeCell ref="AZ48:BO48"/>
    <mergeCell ref="FG32:FU32"/>
    <mergeCell ref="CL50:DG50"/>
    <mergeCell ref="BP52:CK52"/>
    <mergeCell ref="DY50:EO50"/>
    <mergeCell ref="DY44:EO44"/>
  </mergeCells>
  <printOptions/>
  <pageMargins left="0.7874015748031497" right="0" top="0" bottom="0" header="0.1968503937007874" footer="0"/>
  <pageSetup fitToHeight="2" fitToWidth="1"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9"/>
  <sheetViews>
    <sheetView view="pageBreakPreview" zoomScaleSheetLayoutView="100" zoomScalePageLayoutView="0" workbookViewId="0" topLeftCell="A2">
      <selection activeCell="BC67" sqref="BC67:BT67"/>
    </sheetView>
  </sheetViews>
  <sheetFormatPr defaultColWidth="0.875" defaultRowHeight="12.75"/>
  <cols>
    <col min="1" max="28" width="0.875" style="20" customWidth="1"/>
    <col min="29" max="29" width="6.25390625" style="20" customWidth="1"/>
    <col min="30" max="30" width="0.6171875" style="20" hidden="1" customWidth="1"/>
    <col min="31" max="31" width="0.74609375" style="20" hidden="1" customWidth="1"/>
    <col min="32" max="33" width="0.875" style="20" hidden="1" customWidth="1"/>
    <col min="34" max="34" width="0.2421875" style="20" hidden="1" customWidth="1"/>
    <col min="35" max="36" width="0.875" style="20" hidden="1" customWidth="1"/>
    <col min="37" max="53" width="0.875" style="20" customWidth="1"/>
    <col min="54" max="54" width="14.125" style="20" customWidth="1"/>
    <col min="55" max="68" width="0.875" style="20" customWidth="1"/>
    <col min="69" max="69" width="2.125" style="20" customWidth="1"/>
    <col min="70" max="70" width="0.875" style="20" hidden="1" customWidth="1"/>
    <col min="71" max="71" width="0.12890625" style="20" hidden="1" customWidth="1"/>
    <col min="72" max="72" width="0.875" style="20" hidden="1" customWidth="1"/>
    <col min="73" max="84" width="0.875" style="20" customWidth="1"/>
    <col min="85" max="85" width="2.375" style="20" customWidth="1"/>
    <col min="86" max="112" width="0.875" style="20" customWidth="1"/>
    <col min="113" max="113" width="0.74609375" style="20" hidden="1" customWidth="1"/>
    <col min="114" max="114" width="0.875" style="20" hidden="1" customWidth="1"/>
    <col min="115" max="124" width="0.875" style="20" customWidth="1"/>
    <col min="125" max="125" width="1.875" style="20" customWidth="1"/>
    <col min="126" max="127" width="0.875" style="20" hidden="1" customWidth="1"/>
    <col min="128" max="165" width="0.875" style="20" customWidth="1"/>
    <col min="166" max="166" width="0.12890625" style="20" customWidth="1"/>
    <col min="167" max="16384" width="0.875" style="20" customWidth="1"/>
  </cols>
  <sheetData>
    <row r="1" spans="1:166" ht="12.75" customHeight="1" hidden="1">
      <c r="A1" s="20" t="s">
        <v>222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J1" s="22" t="s">
        <v>65</v>
      </c>
    </row>
    <row r="2" spans="1:166" ht="16.5" customHeigh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</row>
    <row r="3" spans="1:166" ht="21.75" customHeight="1">
      <c r="A3" s="89" t="s">
        <v>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90"/>
      <c r="AK3" s="93" t="s">
        <v>19</v>
      </c>
      <c r="AL3" s="89"/>
      <c r="AM3" s="89"/>
      <c r="AN3" s="89"/>
      <c r="AO3" s="89"/>
      <c r="AP3" s="90"/>
      <c r="AQ3" s="93" t="s">
        <v>98</v>
      </c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90"/>
      <c r="BC3" s="93" t="s">
        <v>57</v>
      </c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90"/>
      <c r="BU3" s="93" t="s">
        <v>27</v>
      </c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90"/>
      <c r="CH3" s="64" t="s">
        <v>20</v>
      </c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6"/>
      <c r="EK3" s="64" t="s">
        <v>29</v>
      </c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</row>
    <row r="4" spans="1:166" ht="27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/>
      <c r="AK4" s="94"/>
      <c r="AL4" s="91"/>
      <c r="AM4" s="91"/>
      <c r="AN4" s="91"/>
      <c r="AO4" s="91"/>
      <c r="AP4" s="92"/>
      <c r="AQ4" s="94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2"/>
      <c r="BC4" s="94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2"/>
      <c r="BU4" s="94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2"/>
      <c r="CH4" s="65" t="s">
        <v>97</v>
      </c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6"/>
      <c r="CX4" s="64" t="s">
        <v>21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6"/>
      <c r="DK4" s="64" t="s">
        <v>22</v>
      </c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6"/>
      <c r="DX4" s="64" t="s">
        <v>23</v>
      </c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6"/>
      <c r="EK4" s="94" t="s">
        <v>28</v>
      </c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2"/>
      <c r="EX4" s="94" t="s">
        <v>33</v>
      </c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</row>
    <row r="5" spans="1:166" ht="11.25">
      <c r="A5" s="68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67">
        <v>2</v>
      </c>
      <c r="AL5" s="68"/>
      <c r="AM5" s="68"/>
      <c r="AN5" s="68"/>
      <c r="AO5" s="68"/>
      <c r="AP5" s="69"/>
      <c r="AQ5" s="67">
        <v>3</v>
      </c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9"/>
      <c r="BC5" s="67">
        <v>4</v>
      </c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9"/>
      <c r="BU5" s="67">
        <v>5</v>
      </c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9"/>
      <c r="CH5" s="67">
        <v>6</v>
      </c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9"/>
      <c r="CX5" s="67">
        <v>7</v>
      </c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9"/>
      <c r="DK5" s="67">
        <v>8</v>
      </c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9"/>
      <c r="DX5" s="67">
        <v>9</v>
      </c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9"/>
      <c r="EK5" s="67">
        <v>10</v>
      </c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7">
        <v>11</v>
      </c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</row>
    <row r="6" spans="1:166" ht="13.5" customHeight="1">
      <c r="A6" s="61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30" t="s">
        <v>36</v>
      </c>
      <c r="AL6" s="30"/>
      <c r="AM6" s="30"/>
      <c r="AN6" s="30"/>
      <c r="AO6" s="30"/>
      <c r="AP6" s="30"/>
      <c r="AQ6" s="30" t="s">
        <v>44</v>
      </c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114">
        <f>BC8+BC28+BC34+BC37+BC43+BC55+BC57+BC66+BC63</f>
        <v>5433949.28</v>
      </c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>
        <f>BU8+BU28+BU34+BU37+BU43+BU57+BU66+BU63</f>
        <v>5431749.28</v>
      </c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31">
        <f>CH9+CH19+CH22+CH28+CH34+CH37+CH43+CH54+CH57+CH63+CH66</f>
        <v>474958.8500000001</v>
      </c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29" t="s">
        <v>115</v>
      </c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 t="s">
        <v>115</v>
      </c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31">
        <f>CH6</f>
        <v>474958.8500000001</v>
      </c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>
        <f>BC6-DX6</f>
        <v>4958990.43</v>
      </c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31">
        <f>EX8+EX28+EX34+EX43+EX57+EX63+EX66</f>
        <v>4102741.15</v>
      </c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</row>
    <row r="7" spans="1:166" ht="9" customHeight="1">
      <c r="A7" s="61" t="s">
        <v>74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30"/>
      <c r="AL7" s="30"/>
      <c r="AM7" s="30"/>
      <c r="AN7" s="30"/>
      <c r="AO7" s="30"/>
      <c r="AP7" s="30"/>
      <c r="AQ7" s="30" t="s">
        <v>115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29" t="s">
        <v>115</v>
      </c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 t="s">
        <v>115</v>
      </c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32" t="s">
        <v>115</v>
      </c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29" t="s">
        <v>115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 t="s">
        <v>115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 t="s">
        <v>115</v>
      </c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 t="s">
        <v>115</v>
      </c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 t="s">
        <v>115</v>
      </c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</row>
    <row r="8" spans="1:166" ht="12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30"/>
      <c r="AL8" s="30"/>
      <c r="AM8" s="30"/>
      <c r="AN8" s="30"/>
      <c r="AO8" s="30"/>
      <c r="AP8" s="30"/>
      <c r="AQ8" s="26" t="s">
        <v>231</v>
      </c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114">
        <f>BC9+BC19+BC22</f>
        <v>3125300</v>
      </c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>
        <f>BU9+BU19+BU22</f>
        <v>3125300</v>
      </c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31">
        <f>CH9+CH19+CH22</f>
        <v>314586.80000000005</v>
      </c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29" t="s">
        <v>115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 t="s">
        <v>115</v>
      </c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7">
        <f>CH8</f>
        <v>314586.80000000005</v>
      </c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>
        <f>BC8-DX8</f>
        <v>2810713.2</v>
      </c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>
        <f>BU8-DX8</f>
        <v>2810713.2</v>
      </c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</row>
    <row r="9" spans="1:166" ht="12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26" t="s">
        <v>75</v>
      </c>
      <c r="AL9" s="26"/>
      <c r="AM9" s="26"/>
      <c r="AN9" s="26"/>
      <c r="AO9" s="26"/>
      <c r="AP9" s="26"/>
      <c r="AQ9" s="26" t="s">
        <v>194</v>
      </c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115">
        <f>BC10+BC11+BC12+BC13+BC14+BC15+BC16+BC17</f>
        <v>3072700</v>
      </c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27">
        <f aca="true" t="shared" si="0" ref="BU9:BU16">BC9</f>
        <v>3072700</v>
      </c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31">
        <f>CH10+CH11+CH12+CH13+CH14+CH15+CH16+CH17</f>
        <v>314232.80000000005</v>
      </c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29" t="s">
        <v>115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 t="s">
        <v>115</v>
      </c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7">
        <f aca="true" t="shared" si="1" ref="DX9:DX15">CH9</f>
        <v>314232.80000000005</v>
      </c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>
        <f aca="true" t="shared" si="2" ref="EK9:EK15">BC9-DX9</f>
        <v>2758467.2</v>
      </c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>
        <f aca="true" t="shared" si="3" ref="EX9:EX15">BU9-DX9</f>
        <v>2758467.2</v>
      </c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</row>
    <row r="10" spans="1:166" ht="11.25" customHeight="1">
      <c r="A10" s="61" t="s">
        <v>220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30" t="s">
        <v>181</v>
      </c>
      <c r="AL10" s="30"/>
      <c r="AM10" s="30"/>
      <c r="AN10" s="30"/>
      <c r="AO10" s="30"/>
      <c r="AP10" s="30"/>
      <c r="AQ10" s="30" t="s">
        <v>173</v>
      </c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29">
        <v>1904800</v>
      </c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>
        <f t="shared" si="0"/>
        <v>1904800</v>
      </c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32">
        <v>235158.01</v>
      </c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29" t="s">
        <v>115</v>
      </c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 t="s">
        <v>115</v>
      </c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>
        <f t="shared" si="1"/>
        <v>235158.01</v>
      </c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>
        <f t="shared" si="2"/>
        <v>1669641.99</v>
      </c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>
        <f t="shared" si="3"/>
        <v>1669641.99</v>
      </c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</row>
    <row r="11" spans="1:166" s="23" customFormat="1" ht="23.25" customHeight="1">
      <c r="A11" s="58" t="s">
        <v>222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0"/>
      <c r="AK11" s="30" t="s">
        <v>183</v>
      </c>
      <c r="AL11" s="30"/>
      <c r="AM11" s="30"/>
      <c r="AN11" s="30"/>
      <c r="AO11" s="30"/>
      <c r="AP11" s="30"/>
      <c r="AQ11" s="30" t="s">
        <v>175</v>
      </c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109">
        <v>186300</v>
      </c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29">
        <f t="shared" si="0"/>
        <v>186300</v>
      </c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32">
        <v>0</v>
      </c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29" t="s">
        <v>115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115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>
        <f>CH11</f>
        <v>0</v>
      </c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>
        <f>BC11-DX11</f>
        <v>186300</v>
      </c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>
        <f>BU11-DX11</f>
        <v>186300</v>
      </c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</row>
    <row r="12" spans="1:166" ht="33" customHeight="1">
      <c r="A12" s="58" t="s">
        <v>221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60"/>
      <c r="AK12" s="30" t="s">
        <v>182</v>
      </c>
      <c r="AL12" s="30"/>
      <c r="AM12" s="30"/>
      <c r="AN12" s="30"/>
      <c r="AO12" s="30"/>
      <c r="AP12" s="30"/>
      <c r="AQ12" s="30" t="s">
        <v>174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29">
        <v>575300</v>
      </c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>
        <f t="shared" si="0"/>
        <v>575300</v>
      </c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32">
        <v>43499.89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29" t="s">
        <v>115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 t="s">
        <v>115</v>
      </c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>
        <f>CH12</f>
        <v>43499.89</v>
      </c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>
        <f>BC12-DX12</f>
        <v>531800.11</v>
      </c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>
        <f>BU12-DX12</f>
        <v>531800.11</v>
      </c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</row>
    <row r="13" spans="1:166" ht="22.5" customHeight="1">
      <c r="A13" s="58" t="s">
        <v>222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0"/>
      <c r="AK13" s="30" t="s">
        <v>183</v>
      </c>
      <c r="AL13" s="30"/>
      <c r="AM13" s="30"/>
      <c r="AN13" s="30"/>
      <c r="AO13" s="30"/>
      <c r="AP13" s="30"/>
      <c r="AQ13" s="30" t="s">
        <v>176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29">
        <v>3000</v>
      </c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>
        <f t="shared" si="0"/>
        <v>3000</v>
      </c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32">
        <v>0</v>
      </c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29" t="s">
        <v>115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 t="s">
        <v>115</v>
      </c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>
        <f t="shared" si="1"/>
        <v>0</v>
      </c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>
        <f t="shared" si="2"/>
        <v>3000</v>
      </c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>
        <f t="shared" si="3"/>
        <v>3000</v>
      </c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</row>
    <row r="14" spans="1:166" ht="13.5" customHeight="1">
      <c r="A14" s="102" t="s">
        <v>223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4"/>
      <c r="AK14" s="30" t="s">
        <v>184</v>
      </c>
      <c r="AL14" s="30"/>
      <c r="AM14" s="30"/>
      <c r="AN14" s="30"/>
      <c r="AO14" s="30"/>
      <c r="AP14" s="30"/>
      <c r="AQ14" s="30" t="s">
        <v>178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29">
        <v>359100</v>
      </c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>
        <f t="shared" si="0"/>
        <v>359100</v>
      </c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32">
        <v>22574.9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29" t="s">
        <v>115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 t="s">
        <v>115</v>
      </c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>
        <f>CH14</f>
        <v>22574.9</v>
      </c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>
        <f>BC14-DX14</f>
        <v>336525.1</v>
      </c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>
        <f>BU14-DX14</f>
        <v>336525.1</v>
      </c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</row>
    <row r="15" spans="1:166" ht="13.5" customHeight="1">
      <c r="A15" s="102" t="s">
        <v>223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4"/>
      <c r="AK15" s="30" t="s">
        <v>184</v>
      </c>
      <c r="AL15" s="30"/>
      <c r="AM15" s="30"/>
      <c r="AN15" s="30"/>
      <c r="AO15" s="30"/>
      <c r="AP15" s="30"/>
      <c r="AQ15" s="30" t="s">
        <v>179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29">
        <v>0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>
        <f t="shared" si="0"/>
        <v>0</v>
      </c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32">
        <v>0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43" t="s">
        <v>115</v>
      </c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5"/>
      <c r="DK15" s="43" t="s">
        <v>115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5"/>
      <c r="DX15" s="29">
        <f t="shared" si="1"/>
        <v>0</v>
      </c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>
        <f t="shared" si="2"/>
        <v>0</v>
      </c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>
        <f t="shared" si="3"/>
        <v>0</v>
      </c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</row>
    <row r="16" spans="1:166" ht="12.75" customHeight="1">
      <c r="A16" s="102" t="s">
        <v>223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4"/>
      <c r="AK16" s="30" t="s">
        <v>184</v>
      </c>
      <c r="AL16" s="30"/>
      <c r="AM16" s="30"/>
      <c r="AN16" s="30"/>
      <c r="AO16" s="30"/>
      <c r="AP16" s="30"/>
      <c r="AQ16" s="30" t="s">
        <v>177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29">
        <v>44000</v>
      </c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>
        <f t="shared" si="0"/>
        <v>44000</v>
      </c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32">
        <v>13000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29" t="s">
        <v>115</v>
      </c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 t="s">
        <v>115</v>
      </c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>
        <f>CH16</f>
        <v>13000</v>
      </c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>
        <f>BC16-DX16</f>
        <v>31000</v>
      </c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>
        <f>BU16-DX16</f>
        <v>31000</v>
      </c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</row>
    <row r="17" spans="1:166" ht="12.75" customHeight="1">
      <c r="A17" s="102" t="s">
        <v>223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30" t="s">
        <v>184</v>
      </c>
      <c r="AL17" s="30"/>
      <c r="AM17" s="30"/>
      <c r="AN17" s="30"/>
      <c r="AO17" s="30"/>
      <c r="AP17" s="30"/>
      <c r="AQ17" s="30" t="s">
        <v>180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29">
        <v>200</v>
      </c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>
        <f aca="true" t="shared" si="4" ref="BU17:BU27">BC17</f>
        <v>200</v>
      </c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32">
        <v>0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29" t="s">
        <v>115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 t="s">
        <v>115</v>
      </c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>
        <f>CH17</f>
        <v>0</v>
      </c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>
        <f>BC17-DX17</f>
        <v>200</v>
      </c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>
        <f>BU17-DX17</f>
        <v>200</v>
      </c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</row>
    <row r="18" spans="1:166" ht="9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30"/>
      <c r="AL18" s="30"/>
      <c r="AM18" s="30"/>
      <c r="AN18" s="30"/>
      <c r="AO18" s="30"/>
      <c r="AP18" s="30"/>
      <c r="AQ18" s="30" t="s">
        <v>115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29" t="s">
        <v>115</v>
      </c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 t="str">
        <f t="shared" si="4"/>
        <v>-</v>
      </c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32" t="s">
        <v>115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29" t="s">
        <v>115</v>
      </c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 t="s">
        <v>115</v>
      </c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 t="s">
        <v>115</v>
      </c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 t="s">
        <v>115</v>
      </c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 t="s">
        <v>115</v>
      </c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</row>
    <row r="19" spans="1:166" s="23" customFormat="1" ht="12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7"/>
      <c r="AK19" s="55" t="s">
        <v>75</v>
      </c>
      <c r="AL19" s="56"/>
      <c r="AM19" s="56"/>
      <c r="AN19" s="56"/>
      <c r="AO19" s="56"/>
      <c r="AP19" s="57"/>
      <c r="AQ19" s="55" t="s">
        <v>195</v>
      </c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7"/>
      <c r="BC19" s="52">
        <f>BC20</f>
        <v>4000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4"/>
      <c r="BU19" s="52">
        <f t="shared" si="4"/>
        <v>4000</v>
      </c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4"/>
      <c r="CH19" s="37">
        <f>CH20</f>
        <v>0</v>
      </c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9"/>
      <c r="CX19" s="52" t="s">
        <v>115</v>
      </c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4"/>
      <c r="DK19" s="52" t="s">
        <v>115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4"/>
      <c r="DX19" s="52">
        <f>CH19</f>
        <v>0</v>
      </c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4"/>
      <c r="EK19" s="52">
        <f>BC19-DX19</f>
        <v>4000</v>
      </c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4"/>
      <c r="EX19" s="52">
        <f>BU19-DX19</f>
        <v>4000</v>
      </c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4"/>
    </row>
    <row r="20" spans="1:166" ht="12.75" customHeight="1">
      <c r="A20" s="61" t="s">
        <v>224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30" t="s">
        <v>186</v>
      </c>
      <c r="AL20" s="30"/>
      <c r="AM20" s="30"/>
      <c r="AN20" s="30"/>
      <c r="AO20" s="30"/>
      <c r="AP20" s="30"/>
      <c r="AQ20" s="30" t="s">
        <v>185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9">
        <v>4000</v>
      </c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>
        <f t="shared" si="4"/>
        <v>4000</v>
      </c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32">
        <v>0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29" t="s">
        <v>115</v>
      </c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 t="s">
        <v>115</v>
      </c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>
        <f>CH20</f>
        <v>0</v>
      </c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>
        <f>BC20-DX20</f>
        <v>4000</v>
      </c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>
        <f>BU20-DX20</f>
        <v>4000</v>
      </c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</row>
    <row r="21" spans="1:166" ht="9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30"/>
      <c r="AL21" s="30"/>
      <c r="AM21" s="30"/>
      <c r="AN21" s="30"/>
      <c r="AO21" s="30"/>
      <c r="AP21" s="30"/>
      <c r="AQ21" s="30" t="s">
        <v>115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29" t="s">
        <v>115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 t="str">
        <f t="shared" si="4"/>
        <v>-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32" t="s">
        <v>115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29" t="s">
        <v>115</v>
      </c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 t="s">
        <v>115</v>
      </c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 t="s">
        <v>115</v>
      </c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 t="s">
        <v>115</v>
      </c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 t="s">
        <v>115</v>
      </c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</row>
    <row r="22" spans="1:166" ht="12.75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3"/>
      <c r="AK22" s="55" t="s">
        <v>75</v>
      </c>
      <c r="AL22" s="56"/>
      <c r="AM22" s="56"/>
      <c r="AN22" s="56"/>
      <c r="AO22" s="56"/>
      <c r="AP22" s="57"/>
      <c r="AQ22" s="55" t="s">
        <v>196</v>
      </c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  <c r="BC22" s="52">
        <f>BC23+BC24+BC25+BC26</f>
        <v>48600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4"/>
      <c r="BU22" s="52">
        <f>BC22</f>
        <v>48600</v>
      </c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4"/>
      <c r="CH22" s="37">
        <f>CH23+CH24+CH25+CH26</f>
        <v>354</v>
      </c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9"/>
      <c r="CX22" s="43" t="s">
        <v>115</v>
      </c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5"/>
      <c r="DK22" s="43" t="s">
        <v>115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5"/>
      <c r="DX22" s="43">
        <f>CH22</f>
        <v>354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5"/>
      <c r="EK22" s="43">
        <f>BC22-DX22</f>
        <v>48246</v>
      </c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5"/>
      <c r="EX22" s="43">
        <f>BU22-DX22</f>
        <v>48246</v>
      </c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5"/>
    </row>
    <row r="23" spans="1:166" ht="12.75" customHeight="1">
      <c r="A23" s="102" t="s">
        <v>223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46" t="s">
        <v>184</v>
      </c>
      <c r="AL23" s="47"/>
      <c r="AM23" s="47"/>
      <c r="AN23" s="47"/>
      <c r="AO23" s="47"/>
      <c r="AP23" s="48"/>
      <c r="AQ23" s="46" t="s">
        <v>187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/>
      <c r="BC23" s="43">
        <v>6000</v>
      </c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5"/>
      <c r="BU23" s="43">
        <f t="shared" si="4"/>
        <v>6000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5"/>
      <c r="CH23" s="40">
        <v>0</v>
      </c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2"/>
      <c r="CX23" s="43" t="s">
        <v>115</v>
      </c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5"/>
      <c r="DK23" s="43" t="s">
        <v>115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5"/>
      <c r="DX23" s="43">
        <f>CH23</f>
        <v>0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5"/>
      <c r="EK23" s="43">
        <f>BC23-DX23</f>
        <v>6000</v>
      </c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5"/>
      <c r="EX23" s="43">
        <f>BU23-DX23</f>
        <v>6000</v>
      </c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5"/>
    </row>
    <row r="24" spans="1:166" ht="20.25" customHeight="1">
      <c r="A24" s="58" t="s">
        <v>225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30" t="s">
        <v>191</v>
      </c>
      <c r="AL24" s="30"/>
      <c r="AM24" s="30"/>
      <c r="AN24" s="30"/>
      <c r="AO24" s="30"/>
      <c r="AP24" s="30"/>
      <c r="AQ24" s="30" t="s">
        <v>188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29">
        <v>21600</v>
      </c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>
        <f t="shared" si="4"/>
        <v>21600</v>
      </c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32">
        <v>354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29" t="s">
        <v>115</v>
      </c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 t="s">
        <v>115</v>
      </c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>
        <f>CH24</f>
        <v>354</v>
      </c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>
        <f>BC24-DX24</f>
        <v>21246</v>
      </c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>
        <f>BU24-DX24</f>
        <v>21246</v>
      </c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</row>
    <row r="25" spans="1:166" ht="11.25" customHeight="1">
      <c r="A25" s="105" t="s">
        <v>226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30" t="s">
        <v>192</v>
      </c>
      <c r="AL25" s="30"/>
      <c r="AM25" s="30"/>
      <c r="AN25" s="30"/>
      <c r="AO25" s="30"/>
      <c r="AP25" s="30"/>
      <c r="AQ25" s="30" t="s">
        <v>189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29">
        <v>8900</v>
      </c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>
        <f t="shared" si="4"/>
        <v>8900</v>
      </c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32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29" t="s">
        <v>115</v>
      </c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 t="s">
        <v>115</v>
      </c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>
        <f>CH25</f>
        <v>0</v>
      </c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>
        <f>BC25-DX25</f>
        <v>8900</v>
      </c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>
        <f>BU25-DX25</f>
        <v>8900</v>
      </c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</row>
    <row r="26" spans="1:166" ht="11.25" customHeight="1">
      <c r="A26" s="105" t="s">
        <v>227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7"/>
      <c r="AK26" s="30" t="s">
        <v>193</v>
      </c>
      <c r="AL26" s="30"/>
      <c r="AM26" s="30"/>
      <c r="AN26" s="30"/>
      <c r="AO26" s="30"/>
      <c r="AP26" s="30"/>
      <c r="AQ26" s="30" t="s">
        <v>190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29">
        <v>12100</v>
      </c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>
        <f>BC26</f>
        <v>12100</v>
      </c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32">
        <v>0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29" t="s">
        <v>115</v>
      </c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 t="s">
        <v>115</v>
      </c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>
        <f>CH26</f>
        <v>0</v>
      </c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>
        <f>BC26-DX26</f>
        <v>12100</v>
      </c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>
        <f>BU26-DX26</f>
        <v>12100</v>
      </c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</row>
    <row r="27" spans="1:166" ht="9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30"/>
      <c r="AL27" s="30"/>
      <c r="AM27" s="30"/>
      <c r="AN27" s="30"/>
      <c r="AO27" s="30"/>
      <c r="AP27" s="30"/>
      <c r="AQ27" s="30" t="s">
        <v>115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29" t="s">
        <v>115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 t="str">
        <f t="shared" si="4"/>
        <v>-</v>
      </c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32" t="s">
        <v>115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29" t="s">
        <v>115</v>
      </c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 t="s">
        <v>115</v>
      </c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 t="s">
        <v>115</v>
      </c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 t="s">
        <v>115</v>
      </c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 t="s">
        <v>115</v>
      </c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</row>
    <row r="28" spans="1:166" ht="10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6" t="s">
        <v>75</v>
      </c>
      <c r="AL28" s="26"/>
      <c r="AM28" s="26"/>
      <c r="AN28" s="26"/>
      <c r="AO28" s="26"/>
      <c r="AP28" s="26"/>
      <c r="AQ28" s="26" t="s">
        <v>197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7">
        <f>BC29</f>
        <v>69300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>
        <f>BC28</f>
        <v>69300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31">
        <f>CH29</f>
        <v>5876.64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29" t="s">
        <v>115</v>
      </c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 t="s">
        <v>115</v>
      </c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31">
        <f>CH28</f>
        <v>5876.64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>
        <f>BC28-DX28</f>
        <v>63423.36</v>
      </c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>
        <f>BU28-DX28</f>
        <v>63423.36</v>
      </c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</row>
    <row r="29" spans="1:166" s="23" customFormat="1" ht="20.25" customHeight="1">
      <c r="A29" s="58" t="s">
        <v>118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26" t="s">
        <v>75</v>
      </c>
      <c r="AL29" s="26"/>
      <c r="AM29" s="26"/>
      <c r="AN29" s="26"/>
      <c r="AO29" s="26"/>
      <c r="AP29" s="26"/>
      <c r="AQ29" s="26" t="s">
        <v>198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110">
        <f>BC30+BC31+BC32</f>
        <v>69300</v>
      </c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27">
        <f aca="true" t="shared" si="5" ref="BU29:BU50">BC29</f>
        <v>69300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31">
        <f>CH30+CH31+CH32</f>
        <v>5876.64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27" t="s">
        <v>115</v>
      </c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115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>
        <f>CH29</f>
        <v>5876.64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>
        <f>BC29-DX29</f>
        <v>63423.36</v>
      </c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>
        <f>BU29-DX29</f>
        <v>63423.36</v>
      </c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</row>
    <row r="30" spans="1:166" ht="13.5" customHeight="1">
      <c r="A30" s="61" t="s">
        <v>220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30" t="s">
        <v>181</v>
      </c>
      <c r="AL30" s="30"/>
      <c r="AM30" s="30"/>
      <c r="AN30" s="30"/>
      <c r="AO30" s="30"/>
      <c r="AP30" s="30"/>
      <c r="AQ30" s="30" t="s">
        <v>199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109">
        <v>53200</v>
      </c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29">
        <f t="shared" si="5"/>
        <v>53200</v>
      </c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2">
        <v>4745.5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29" t="s">
        <v>115</v>
      </c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 t="s">
        <v>115</v>
      </c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>
        <f>CH30</f>
        <v>4745.5</v>
      </c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>
        <f>BC30-DX30</f>
        <v>48454.5</v>
      </c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>
        <f>BU30-DX30</f>
        <v>48454.5</v>
      </c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</row>
    <row r="31" spans="1:166" ht="33" customHeight="1">
      <c r="A31" s="58" t="s">
        <v>221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30" t="s">
        <v>182</v>
      </c>
      <c r="AL31" s="30"/>
      <c r="AM31" s="30"/>
      <c r="AN31" s="30"/>
      <c r="AO31" s="30"/>
      <c r="AP31" s="30"/>
      <c r="AQ31" s="30" t="s">
        <v>201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29">
        <v>16100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>
        <f t="shared" si="5"/>
        <v>16100</v>
      </c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2">
        <v>1131.14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29" t="s">
        <v>115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 t="s">
        <v>115</v>
      </c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>
        <f>CH31</f>
        <v>1131.14</v>
      </c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>
        <f>BC31-DX31</f>
        <v>14968.86</v>
      </c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>
        <f>BU31-DX31</f>
        <v>14968.86</v>
      </c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</row>
    <row r="32" spans="1:166" ht="12.75" customHeight="1">
      <c r="A32" s="102" t="s">
        <v>223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4"/>
      <c r="AK32" s="30" t="s">
        <v>184</v>
      </c>
      <c r="AL32" s="30"/>
      <c r="AM32" s="30"/>
      <c r="AN32" s="30"/>
      <c r="AO32" s="30"/>
      <c r="AP32" s="30"/>
      <c r="AQ32" s="30" t="s">
        <v>200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>
        <f>BC32</f>
        <v>0</v>
      </c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2">
        <v>0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29" t="s">
        <v>115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 t="s">
        <v>115</v>
      </c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>
        <f>CH32</f>
        <v>0</v>
      </c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>
        <f>BC32-DX32</f>
        <v>0</v>
      </c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>
        <f>BU32-DX32</f>
        <v>0</v>
      </c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</row>
    <row r="33" spans="1:166" ht="9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30"/>
      <c r="AL33" s="30"/>
      <c r="AM33" s="30"/>
      <c r="AN33" s="30"/>
      <c r="AO33" s="30"/>
      <c r="AP33" s="30"/>
      <c r="AQ33" s="30" t="s">
        <v>115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29" t="s">
        <v>115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 t="str">
        <f t="shared" si="5"/>
        <v>-</v>
      </c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32" t="s">
        <v>115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29" t="s">
        <v>115</v>
      </c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 t="s">
        <v>115</v>
      </c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 t="s">
        <v>115</v>
      </c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 t="s">
        <v>115</v>
      </c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 t="s">
        <v>115</v>
      </c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</row>
    <row r="34" spans="1:166" ht="11.2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26" t="s">
        <v>75</v>
      </c>
      <c r="AL34" s="26"/>
      <c r="AM34" s="26"/>
      <c r="AN34" s="26"/>
      <c r="AO34" s="26"/>
      <c r="AP34" s="26"/>
      <c r="AQ34" s="26" t="s">
        <v>203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7">
        <f>BC35</f>
        <v>45100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>
        <f t="shared" si="5"/>
        <v>45100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31">
        <f>CH35</f>
        <v>0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29" t="s">
        <v>115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 t="s">
        <v>115</v>
      </c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7">
        <f>CH34</f>
        <v>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>
        <f>BC34-DX34</f>
        <v>45100</v>
      </c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>
        <f>BU34-CH34</f>
        <v>45100</v>
      </c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6" ht="14.25" customHeight="1">
      <c r="A35" s="102" t="s">
        <v>223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/>
      <c r="AK35" s="30" t="s">
        <v>202</v>
      </c>
      <c r="AL35" s="30"/>
      <c r="AM35" s="30"/>
      <c r="AN35" s="30"/>
      <c r="AO35" s="30"/>
      <c r="AP35" s="30"/>
      <c r="AQ35" s="30" t="s">
        <v>257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29">
        <v>45100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>
        <f t="shared" si="5"/>
        <v>45100</v>
      </c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2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29" t="s">
        <v>115</v>
      </c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 t="s">
        <v>115</v>
      </c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>
        <f>CH35</f>
        <v>0</v>
      </c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>
        <f>BC35-DX35</f>
        <v>45100</v>
      </c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>
        <f>BU35-DX35</f>
        <v>45100</v>
      </c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</row>
    <row r="36" spans="1:166" ht="9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30"/>
      <c r="AL36" s="30"/>
      <c r="AM36" s="30"/>
      <c r="AN36" s="30"/>
      <c r="AO36" s="30"/>
      <c r="AP36" s="30"/>
      <c r="AQ36" s="30" t="s">
        <v>115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29" t="s">
        <v>115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 t="str">
        <f t="shared" si="5"/>
        <v>-</v>
      </c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2" t="s">
        <v>115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29" t="s">
        <v>115</v>
      </c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 t="s">
        <v>115</v>
      </c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 t="s">
        <v>115</v>
      </c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 t="s">
        <v>115</v>
      </c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 t="s">
        <v>115</v>
      </c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</row>
    <row r="37" spans="1:166" ht="12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26" t="s">
        <v>75</v>
      </c>
      <c r="AL37" s="26"/>
      <c r="AM37" s="26"/>
      <c r="AN37" s="26"/>
      <c r="AO37" s="26"/>
      <c r="AP37" s="26"/>
      <c r="AQ37" s="26" t="s">
        <v>247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7">
        <f>BC38</f>
        <v>854049.28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>
        <f aca="true" t="shared" si="6" ref="BU37:BU42">BC37</f>
        <v>854049.28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31">
        <f>CH38</f>
        <v>0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29" t="s">
        <v>115</v>
      </c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 t="s">
        <v>115</v>
      </c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7">
        <f>CH37</f>
        <v>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>
        <f>BU37-DX37</f>
        <v>854049.28</v>
      </c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31">
        <f>BU37-CH37</f>
        <v>854049.28</v>
      </c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</row>
    <row r="38" spans="1:166" ht="12.7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55" t="s">
        <v>75</v>
      </c>
      <c r="AL38" s="56"/>
      <c r="AM38" s="56"/>
      <c r="AN38" s="56"/>
      <c r="AO38" s="56"/>
      <c r="AP38" s="57"/>
      <c r="AQ38" s="55" t="s">
        <v>248</v>
      </c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7"/>
      <c r="BC38" s="52">
        <f>BC39+BC40+BC41</f>
        <v>854049.28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4"/>
      <c r="BU38" s="52">
        <f t="shared" si="6"/>
        <v>854049.28</v>
      </c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4"/>
      <c r="CH38" s="37">
        <f>CH39+CH40+CH41</f>
        <v>0</v>
      </c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9"/>
      <c r="CX38" s="43" t="s">
        <v>115</v>
      </c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5"/>
      <c r="DK38" s="43" t="s">
        <v>115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5"/>
      <c r="DX38" s="52">
        <f>CH38</f>
        <v>0</v>
      </c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4"/>
      <c r="EK38" s="52">
        <f>BC38-DX38</f>
        <v>854049.28</v>
      </c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4"/>
      <c r="EX38" s="37">
        <f>BU38-CH38</f>
        <v>854049.28</v>
      </c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4"/>
    </row>
    <row r="39" spans="1:166" ht="13.5" customHeight="1">
      <c r="A39" s="102" t="s">
        <v>223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4"/>
      <c r="AK39" s="30" t="s">
        <v>184</v>
      </c>
      <c r="AL39" s="30"/>
      <c r="AM39" s="30"/>
      <c r="AN39" s="30"/>
      <c r="AO39" s="30"/>
      <c r="AP39" s="30"/>
      <c r="AQ39" s="30" t="s">
        <v>249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109">
        <v>119100</v>
      </c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29">
        <f t="shared" si="6"/>
        <v>119100</v>
      </c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2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27" t="s">
        <v>115</v>
      </c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115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9">
        <f>CH39</f>
        <v>0</v>
      </c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>
        <f>BC39-CH39</f>
        <v>119100</v>
      </c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>
        <f>BU39-DX39</f>
        <v>119100</v>
      </c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</row>
    <row r="40" spans="1:166" ht="15" customHeight="1">
      <c r="A40" s="102" t="s">
        <v>223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4"/>
      <c r="AK40" s="30" t="s">
        <v>184</v>
      </c>
      <c r="AL40" s="30"/>
      <c r="AM40" s="30"/>
      <c r="AN40" s="30"/>
      <c r="AO40" s="30"/>
      <c r="AP40" s="30"/>
      <c r="AQ40" s="30" t="s">
        <v>251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109">
        <v>523924.64</v>
      </c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29">
        <f t="shared" si="6"/>
        <v>523924.64</v>
      </c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32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27" t="s">
        <v>115</v>
      </c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115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9">
        <f>CH40</f>
        <v>0</v>
      </c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>
        <f>BC40-CH40</f>
        <v>523924.64</v>
      </c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>
        <f>BU40-DX40</f>
        <v>523924.64</v>
      </c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</row>
    <row r="41" spans="1:166" ht="15" customHeight="1">
      <c r="A41" s="102" t="s">
        <v>228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K41" s="30" t="s">
        <v>184</v>
      </c>
      <c r="AL41" s="30"/>
      <c r="AM41" s="30"/>
      <c r="AN41" s="30"/>
      <c r="AO41" s="30"/>
      <c r="AP41" s="30"/>
      <c r="AQ41" s="30" t="s">
        <v>252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109">
        <v>211024.64</v>
      </c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29">
        <f t="shared" si="6"/>
        <v>211024.64</v>
      </c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32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27" t="s">
        <v>115</v>
      </c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115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9">
        <f>CH41</f>
        <v>0</v>
      </c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>
        <f>BC41-CH41</f>
        <v>211024.64</v>
      </c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>
        <f>BU41-DX41</f>
        <v>211024.64</v>
      </c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</row>
    <row r="42" spans="1:166" ht="9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30"/>
      <c r="AL42" s="30"/>
      <c r="AM42" s="30"/>
      <c r="AN42" s="30"/>
      <c r="AO42" s="30"/>
      <c r="AP42" s="30"/>
      <c r="AQ42" s="30" t="s">
        <v>115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29" t="s">
        <v>115</v>
      </c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 t="str">
        <f t="shared" si="6"/>
        <v>-</v>
      </c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32" t="s">
        <v>115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29" t="s">
        <v>115</v>
      </c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 t="s">
        <v>115</v>
      </c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 t="s">
        <v>115</v>
      </c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 t="s">
        <v>115</v>
      </c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 t="s">
        <v>115</v>
      </c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</row>
    <row r="43" spans="1:166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26"/>
      <c r="AL43" s="26"/>
      <c r="AM43" s="26"/>
      <c r="AN43" s="26"/>
      <c r="AO43" s="26"/>
      <c r="AP43" s="26"/>
      <c r="AQ43" s="26" t="s">
        <v>208</v>
      </c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7">
        <f>BC46+BC44</f>
        <v>83600</v>
      </c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>
        <f t="shared" si="5"/>
        <v>83600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31">
        <f>CH46+CH44</f>
        <v>7867.33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29" t="s">
        <v>115</v>
      </c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 t="s">
        <v>115</v>
      </c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31">
        <f>CH43</f>
        <v>7867.33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>
        <f>BC43-DX43</f>
        <v>75732.67</v>
      </c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>
        <f>BU43-CH43</f>
        <v>75732.67</v>
      </c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</row>
    <row r="44" spans="1:166" ht="14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26" t="s">
        <v>75</v>
      </c>
      <c r="AL44" s="26"/>
      <c r="AM44" s="26"/>
      <c r="AN44" s="26"/>
      <c r="AO44" s="26"/>
      <c r="AP44" s="26"/>
      <c r="AQ44" s="26" t="s">
        <v>236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7">
        <f>BC45</f>
        <v>0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>
        <f>BC44</f>
        <v>0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31">
        <f>CH45</f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29" t="s">
        <v>115</v>
      </c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 t="s">
        <v>115</v>
      </c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7">
        <f aca="true" t="shared" si="7" ref="DX44:DX50">CH44</f>
        <v>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>
        <f>BC44-DX44</f>
        <v>0</v>
      </c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>
        <f>BU44-CH44</f>
        <v>0</v>
      </c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</row>
    <row r="45" spans="1:166" s="23" customFormat="1" ht="14.25" customHeight="1">
      <c r="A45" s="102" t="s">
        <v>223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4"/>
      <c r="AK45" s="30" t="s">
        <v>237</v>
      </c>
      <c r="AL45" s="30"/>
      <c r="AM45" s="30"/>
      <c r="AN45" s="30"/>
      <c r="AO45" s="30"/>
      <c r="AP45" s="30"/>
      <c r="AQ45" s="30" t="s">
        <v>238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29">
        <v>0</v>
      </c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>
        <f t="shared" si="5"/>
        <v>0</v>
      </c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2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29" t="s">
        <v>115</v>
      </c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 t="s">
        <v>115</v>
      </c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>
        <f>CH45</f>
        <v>0</v>
      </c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>
        <f>BC45-DX45</f>
        <v>0</v>
      </c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>
        <f>BU45-DX45</f>
        <v>0</v>
      </c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</row>
    <row r="46" spans="1:166" ht="12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26" t="s">
        <v>75</v>
      </c>
      <c r="AL46" s="26"/>
      <c r="AM46" s="26"/>
      <c r="AN46" s="26"/>
      <c r="AO46" s="26"/>
      <c r="AP46" s="26"/>
      <c r="AQ46" s="26" t="s">
        <v>207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110">
        <f>BC47+BC48+BC49+BC50+BC51+BC52</f>
        <v>83600</v>
      </c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27">
        <f t="shared" si="5"/>
        <v>83600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31">
        <f>CH47+CH48+CH49+CH50+CH51+CH52</f>
        <v>7867.33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27" t="s">
        <v>115</v>
      </c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 t="s">
        <v>115</v>
      </c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>
        <f t="shared" si="7"/>
        <v>7867.33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>
        <f aca="true" t="shared" si="8" ref="EK46:EK51">BC46-CH46</f>
        <v>75732.67</v>
      </c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>
        <f aca="true" t="shared" si="9" ref="EX46:EX51">BU46-DX46</f>
        <v>75732.67</v>
      </c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</row>
    <row r="47" spans="1:166" ht="12.75" customHeight="1">
      <c r="A47" s="102" t="s">
        <v>223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4"/>
      <c r="AK47" s="46" t="s">
        <v>184</v>
      </c>
      <c r="AL47" s="47"/>
      <c r="AM47" s="47"/>
      <c r="AN47" s="47"/>
      <c r="AO47" s="47"/>
      <c r="AP47" s="48"/>
      <c r="AQ47" s="46" t="s">
        <v>235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/>
      <c r="BC47" s="120">
        <v>0</v>
      </c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2"/>
      <c r="BU47" s="43">
        <f t="shared" si="5"/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5"/>
      <c r="CH47" s="40">
        <v>0</v>
      </c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2"/>
      <c r="CX47" s="43" t="s">
        <v>115</v>
      </c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5"/>
      <c r="DK47" s="43" t="s">
        <v>115</v>
      </c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5"/>
      <c r="DX47" s="43">
        <f>CH47</f>
        <v>0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5"/>
      <c r="EK47" s="40">
        <f t="shared" si="8"/>
        <v>0</v>
      </c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2"/>
      <c r="EX47" s="43">
        <f t="shared" si="9"/>
        <v>0</v>
      </c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5"/>
    </row>
    <row r="48" spans="1:166" ht="13.5" customHeight="1">
      <c r="A48" s="102" t="s">
        <v>223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30" t="s">
        <v>184</v>
      </c>
      <c r="AL48" s="30"/>
      <c r="AM48" s="30"/>
      <c r="AN48" s="30"/>
      <c r="AO48" s="30"/>
      <c r="AP48" s="30"/>
      <c r="AQ48" s="30" t="s">
        <v>204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109">
        <v>33500</v>
      </c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29">
        <f t="shared" si="5"/>
        <v>33500</v>
      </c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32">
        <v>7867.33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27" t="s">
        <v>115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 t="s">
        <v>115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9">
        <f t="shared" si="7"/>
        <v>7867.33</v>
      </c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>
        <f t="shared" si="8"/>
        <v>25632.67</v>
      </c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>
        <f t="shared" si="9"/>
        <v>25632.67</v>
      </c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</row>
    <row r="49" spans="1:166" ht="12.75" customHeight="1">
      <c r="A49" s="102" t="s">
        <v>223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30" t="s">
        <v>184</v>
      </c>
      <c r="AL49" s="30"/>
      <c r="AM49" s="30"/>
      <c r="AN49" s="30"/>
      <c r="AO49" s="30"/>
      <c r="AP49" s="30"/>
      <c r="AQ49" s="30" t="s">
        <v>205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109">
        <v>6200</v>
      </c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29">
        <f t="shared" si="5"/>
        <v>6200</v>
      </c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32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27" t="s">
        <v>115</v>
      </c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 t="s">
        <v>115</v>
      </c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9">
        <f t="shared" si="7"/>
        <v>0</v>
      </c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>
        <f t="shared" si="8"/>
        <v>6200</v>
      </c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>
        <f t="shared" si="9"/>
        <v>6200</v>
      </c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</row>
    <row r="50" spans="1:166" ht="12.75" customHeight="1">
      <c r="A50" s="102" t="s">
        <v>223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30" t="s">
        <v>184</v>
      </c>
      <c r="AL50" s="30"/>
      <c r="AM50" s="30"/>
      <c r="AN50" s="30"/>
      <c r="AO50" s="30"/>
      <c r="AP50" s="30"/>
      <c r="AQ50" s="30" t="s">
        <v>206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109">
        <v>0</v>
      </c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29">
        <f t="shared" si="5"/>
        <v>0</v>
      </c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32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29" t="s">
        <v>115</v>
      </c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 t="s">
        <v>115</v>
      </c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>
        <f t="shared" si="7"/>
        <v>0</v>
      </c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32">
        <f t="shared" si="8"/>
        <v>0</v>
      </c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>
        <f t="shared" si="9"/>
        <v>0</v>
      </c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</row>
    <row r="51" spans="1:166" ht="12" customHeight="1">
      <c r="A51" s="102" t="s">
        <v>223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30" t="s">
        <v>184</v>
      </c>
      <c r="AL51" s="30"/>
      <c r="AM51" s="30"/>
      <c r="AN51" s="30"/>
      <c r="AO51" s="30"/>
      <c r="AP51" s="30"/>
      <c r="AQ51" s="30" t="s">
        <v>239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109">
        <v>3500</v>
      </c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29">
        <f>BC51</f>
        <v>3500</v>
      </c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32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29" t="s">
        <v>115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7" t="s">
        <v>115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9">
        <f>CH51</f>
        <v>0</v>
      </c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>
        <f t="shared" si="8"/>
        <v>3500</v>
      </c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>
        <f t="shared" si="9"/>
        <v>3500</v>
      </c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</row>
    <row r="52" spans="1:166" ht="12" customHeight="1">
      <c r="A52" s="102" t="s">
        <v>223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30" t="s">
        <v>184</v>
      </c>
      <c r="AL52" s="30"/>
      <c r="AM52" s="30"/>
      <c r="AN52" s="30"/>
      <c r="AO52" s="30"/>
      <c r="AP52" s="30"/>
      <c r="AQ52" s="30" t="s">
        <v>241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109">
        <v>40400</v>
      </c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29">
        <f>BC52</f>
        <v>40400</v>
      </c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32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29" t="s">
        <v>115</v>
      </c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7" t="s">
        <v>115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9">
        <f>CH52</f>
        <v>0</v>
      </c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>
        <f>BC52-CH52</f>
        <v>40400</v>
      </c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>
        <f>BU52-DX52</f>
        <v>40400</v>
      </c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</row>
    <row r="53" spans="1:166" ht="9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30"/>
      <c r="AL53" s="30"/>
      <c r="AM53" s="30"/>
      <c r="AN53" s="30"/>
      <c r="AO53" s="30"/>
      <c r="AP53" s="30"/>
      <c r="AQ53" s="30" t="s">
        <v>115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29" t="s">
        <v>115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 t="str">
        <f aca="true" t="shared" si="10" ref="BU53:BU60">BC53</f>
        <v>-</v>
      </c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32" t="s">
        <v>115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29" t="s">
        <v>115</v>
      </c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 t="s">
        <v>115</v>
      </c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 t="s">
        <v>115</v>
      </c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 t="s">
        <v>115</v>
      </c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 t="s">
        <v>115</v>
      </c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</row>
    <row r="54" spans="1:166" s="23" customFormat="1" ht="11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26" t="s">
        <v>75</v>
      </c>
      <c r="AL54" s="26"/>
      <c r="AM54" s="26"/>
      <c r="AN54" s="26"/>
      <c r="AO54" s="26"/>
      <c r="AP54" s="26"/>
      <c r="AQ54" s="26" t="s">
        <v>232</v>
      </c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7">
        <f>BC55</f>
        <v>2200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>
        <f t="shared" si="10"/>
        <v>2200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31">
        <f>CH55</f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27" t="s">
        <v>115</v>
      </c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115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31">
        <f>CH54</f>
        <v>0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>
        <f>BC54-DX54</f>
        <v>2200</v>
      </c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>
        <f>BU54-DX54</f>
        <v>2200</v>
      </c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</row>
    <row r="55" spans="1:166" ht="14.25" customHeight="1">
      <c r="A55" s="102" t="s">
        <v>223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4"/>
      <c r="AK55" s="30" t="s">
        <v>233</v>
      </c>
      <c r="AL55" s="30"/>
      <c r="AM55" s="30"/>
      <c r="AN55" s="30"/>
      <c r="AO55" s="30"/>
      <c r="AP55" s="30"/>
      <c r="AQ55" s="30" t="s">
        <v>234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29">
        <v>2200</v>
      </c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>
        <f t="shared" si="10"/>
        <v>2200</v>
      </c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32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43" t="s">
        <v>115</v>
      </c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5"/>
      <c r="DK55" s="43" t="s">
        <v>115</v>
      </c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5"/>
      <c r="DX55" s="29">
        <f>CH55</f>
        <v>0</v>
      </c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>
        <f>BC55-DX55</f>
        <v>2200</v>
      </c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>
        <f>BU55-DX55</f>
        <v>2200</v>
      </c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</row>
    <row r="56" spans="1:166" ht="9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30"/>
      <c r="AL56" s="30"/>
      <c r="AM56" s="30"/>
      <c r="AN56" s="30"/>
      <c r="AO56" s="30"/>
      <c r="AP56" s="30"/>
      <c r="AQ56" s="30" t="s">
        <v>115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29" t="s">
        <v>115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 t="str">
        <f>BC56</f>
        <v>-</v>
      </c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32" t="s">
        <v>115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29" t="s">
        <v>115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 t="s">
        <v>115</v>
      </c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 t="s">
        <v>115</v>
      </c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 t="s">
        <v>115</v>
      </c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 t="s">
        <v>115</v>
      </c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</row>
    <row r="57" spans="1:166" ht="14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26" t="s">
        <v>75</v>
      </c>
      <c r="AL57" s="26"/>
      <c r="AM57" s="26"/>
      <c r="AN57" s="26"/>
      <c r="AO57" s="26"/>
      <c r="AP57" s="26"/>
      <c r="AQ57" s="26" t="s">
        <v>209</v>
      </c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7">
        <f>BC58+BC60</f>
        <v>1129700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>
        <f t="shared" si="10"/>
        <v>1129700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31">
        <f>CH58+CH60</f>
        <v>127900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29" t="s">
        <v>115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7" t="s">
        <v>115</v>
      </c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31">
        <f>CH57</f>
        <v>127900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31">
        <f>BC57-DX57</f>
        <v>1001800</v>
      </c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31">
        <f>BU57-DX57</f>
        <v>1001800</v>
      </c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</row>
    <row r="58" spans="1:166" s="23" customFormat="1" ht="12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26" t="s">
        <v>75</v>
      </c>
      <c r="AL58" s="26"/>
      <c r="AM58" s="26"/>
      <c r="AN58" s="26"/>
      <c r="AO58" s="26"/>
      <c r="AP58" s="26"/>
      <c r="AQ58" s="26" t="s">
        <v>210</v>
      </c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110">
        <f>BC59</f>
        <v>1119700</v>
      </c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27">
        <f t="shared" si="10"/>
        <v>1119700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31">
        <f>CH59</f>
        <v>127900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 t="s">
        <v>115</v>
      </c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>
        <f>CH58</f>
        <v>127900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31">
        <f>BC58-CH58</f>
        <v>991800</v>
      </c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>
        <f>BU58-DX58</f>
        <v>991800</v>
      </c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</row>
    <row r="59" spans="1:166" ht="20.25" customHeight="1">
      <c r="A59" s="118" t="s">
        <v>229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30" t="s">
        <v>212</v>
      </c>
      <c r="AL59" s="30"/>
      <c r="AM59" s="30"/>
      <c r="AN59" s="30"/>
      <c r="AO59" s="30"/>
      <c r="AP59" s="30"/>
      <c r="AQ59" s="30" t="s">
        <v>211</v>
      </c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29">
        <v>1119700</v>
      </c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>
        <f t="shared" si="10"/>
        <v>1119700</v>
      </c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32">
        <v>127900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 t="s">
        <v>115</v>
      </c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 t="s">
        <v>115</v>
      </c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>
        <f>CH59</f>
        <v>127900</v>
      </c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>
        <f>BC59-DX59</f>
        <v>991800</v>
      </c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>
        <f>BU59-DX59</f>
        <v>991800</v>
      </c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</row>
    <row r="60" spans="1:166" s="23" customFormat="1" ht="12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26" t="s">
        <v>75</v>
      </c>
      <c r="AL60" s="26"/>
      <c r="AM60" s="26"/>
      <c r="AN60" s="26"/>
      <c r="AO60" s="26"/>
      <c r="AP60" s="26"/>
      <c r="AQ60" s="26" t="s">
        <v>213</v>
      </c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110">
        <f>BC61</f>
        <v>10000</v>
      </c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27">
        <f t="shared" si="10"/>
        <v>10000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31">
        <f>CH61</f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27" t="s">
        <v>115</v>
      </c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 t="s">
        <v>115</v>
      </c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>
        <f>CH60</f>
        <v>0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31">
        <f>BC60-CH60</f>
        <v>10000</v>
      </c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>
        <f>BU60-DX60</f>
        <v>10000</v>
      </c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</row>
    <row r="61" spans="1:166" ht="13.5" customHeight="1">
      <c r="A61" s="102" t="s">
        <v>223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4"/>
      <c r="AK61" s="30" t="s">
        <v>184</v>
      </c>
      <c r="AL61" s="30"/>
      <c r="AM61" s="30"/>
      <c r="AN61" s="30"/>
      <c r="AO61" s="30"/>
      <c r="AP61" s="30"/>
      <c r="AQ61" s="30" t="s">
        <v>214</v>
      </c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29">
        <v>10000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>
        <f>BC61</f>
        <v>10000</v>
      </c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32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29" t="s">
        <v>115</v>
      </c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 t="s">
        <v>115</v>
      </c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>
        <f>CH61</f>
        <v>0</v>
      </c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>
        <f>BC61-DX61</f>
        <v>10000</v>
      </c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>
        <f>BU61-DX61</f>
        <v>10000</v>
      </c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</row>
    <row r="62" spans="1:166" ht="9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30"/>
      <c r="AL62" s="30"/>
      <c r="AM62" s="30"/>
      <c r="AN62" s="30"/>
      <c r="AO62" s="30"/>
      <c r="AP62" s="30"/>
      <c r="AQ62" s="30" t="s">
        <v>115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29" t="s">
        <v>115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 t="str">
        <f aca="true" t="shared" si="11" ref="BU62:BU67">BC62</f>
        <v>-</v>
      </c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32" t="s">
        <v>115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29" t="s">
        <v>115</v>
      </c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 t="s">
        <v>115</v>
      </c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 t="s">
        <v>115</v>
      </c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 t="s">
        <v>115</v>
      </c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 t="s">
        <v>115</v>
      </c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</row>
    <row r="63" spans="1:166" s="23" customFormat="1" ht="11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26" t="s">
        <v>75</v>
      </c>
      <c r="AL63" s="26"/>
      <c r="AM63" s="26"/>
      <c r="AN63" s="26"/>
      <c r="AO63" s="26"/>
      <c r="AP63" s="26"/>
      <c r="AQ63" s="26" t="s">
        <v>215</v>
      </c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7">
        <f>BC64</f>
        <v>110400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>
        <f t="shared" si="11"/>
        <v>110400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31">
        <f>CH64</f>
        <v>18728.08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27" t="s">
        <v>115</v>
      </c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 t="s">
        <v>115</v>
      </c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31">
        <f>CH63</f>
        <v>18728.08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>
        <f>BC63-DX63</f>
        <v>91671.92</v>
      </c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>
        <f>BU63-DX63</f>
        <v>91671.92</v>
      </c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</row>
    <row r="64" spans="1:166" ht="11.25">
      <c r="A64" s="61" t="s">
        <v>230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30" t="s">
        <v>216</v>
      </c>
      <c r="AL64" s="30"/>
      <c r="AM64" s="30"/>
      <c r="AN64" s="30"/>
      <c r="AO64" s="30"/>
      <c r="AP64" s="30"/>
      <c r="AQ64" s="30" t="s">
        <v>219</v>
      </c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29">
        <v>110400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>
        <f t="shared" si="11"/>
        <v>110400</v>
      </c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32">
        <v>18728.08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27" t="s">
        <v>115</v>
      </c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9" t="s">
        <v>115</v>
      </c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>
        <f>CH64</f>
        <v>18728.08</v>
      </c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>
        <f>BC64-DX64</f>
        <v>91671.92</v>
      </c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>
        <f>BU64-DX64</f>
        <v>91671.92</v>
      </c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</row>
    <row r="65" spans="1:166" ht="9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30"/>
      <c r="AL65" s="30"/>
      <c r="AM65" s="30"/>
      <c r="AN65" s="30"/>
      <c r="AO65" s="30"/>
      <c r="AP65" s="30"/>
      <c r="AQ65" s="30" t="s">
        <v>115</v>
      </c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29" t="s">
        <v>115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 t="str">
        <f t="shared" si="11"/>
        <v>-</v>
      </c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32" t="s">
        <v>115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29" t="s">
        <v>115</v>
      </c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 t="s">
        <v>115</v>
      </c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 t="s">
        <v>115</v>
      </c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 t="s">
        <v>115</v>
      </c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 t="s">
        <v>115</v>
      </c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</row>
    <row r="66" spans="1:166" ht="12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6" t="s">
        <v>75</v>
      </c>
      <c r="AL66" s="26"/>
      <c r="AM66" s="26"/>
      <c r="AN66" s="26"/>
      <c r="AO66" s="26"/>
      <c r="AP66" s="26"/>
      <c r="AQ66" s="26" t="s">
        <v>217</v>
      </c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7">
        <f>BC67</f>
        <v>14300</v>
      </c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>
        <f t="shared" si="11"/>
        <v>14300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31">
        <f>CH67</f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29" t="s">
        <v>115</v>
      </c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 t="s">
        <v>115</v>
      </c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7">
        <f>CH66</f>
        <v>0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>
        <f>BC66-DX66</f>
        <v>14300</v>
      </c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>
        <f>BU66-DX66</f>
        <v>14300</v>
      </c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</row>
    <row r="67" spans="1:166" ht="11.25">
      <c r="A67" s="102" t="s">
        <v>223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4"/>
      <c r="AK67" s="30" t="s">
        <v>76</v>
      </c>
      <c r="AL67" s="30"/>
      <c r="AM67" s="30"/>
      <c r="AN67" s="30"/>
      <c r="AO67" s="30"/>
      <c r="AP67" s="30"/>
      <c r="AQ67" s="30" t="s">
        <v>218</v>
      </c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109">
        <v>14300</v>
      </c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29">
        <f t="shared" si="11"/>
        <v>14300</v>
      </c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32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29" t="s">
        <v>115</v>
      </c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 t="s">
        <v>115</v>
      </c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>
        <f>CH67</f>
        <v>0</v>
      </c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>
        <f>BC67-DX67</f>
        <v>14300</v>
      </c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>
        <f>BU67-DX67</f>
        <v>14300</v>
      </c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</row>
    <row r="68" spans="1:166" ht="20.25" customHeight="1">
      <c r="A68" s="119" t="s">
        <v>77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30" t="s">
        <v>37</v>
      </c>
      <c r="AL68" s="30"/>
      <c r="AM68" s="30"/>
      <c r="AN68" s="30"/>
      <c r="AO68" s="30"/>
      <c r="AP68" s="30"/>
      <c r="AQ68" s="30" t="s">
        <v>95</v>
      </c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117" t="s">
        <v>44</v>
      </c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 t="s">
        <v>44</v>
      </c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32">
        <f>'стр.1'!CL18-'стр.2'!CH6</f>
        <v>18836.149999999907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29" t="s">
        <v>115</v>
      </c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32">
        <f>'стр.1'!DY18</f>
        <v>0</v>
      </c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32">
        <f>'стр.1'!EP18-'стр.2'!DX6</f>
        <v>18836.149999999907</v>
      </c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29" t="s">
        <v>44</v>
      </c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 t="s">
        <v>44</v>
      </c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</row>
    <row r="69" ht="11.25">
      <c r="CX69" s="20" t="s">
        <v>115</v>
      </c>
    </row>
  </sheetData>
  <sheetProtection/>
  <mergeCells count="718">
    <mergeCell ref="A52:AJ52"/>
    <mergeCell ref="AK52:AP52"/>
    <mergeCell ref="AQ52:BB52"/>
    <mergeCell ref="BC52:BT52"/>
    <mergeCell ref="BU52:CG52"/>
    <mergeCell ref="CH52:CW52"/>
    <mergeCell ref="EX50:FJ50"/>
    <mergeCell ref="EX49:FJ49"/>
    <mergeCell ref="EK50:EW50"/>
    <mergeCell ref="DK50:DW50"/>
    <mergeCell ref="EK49:EW49"/>
    <mergeCell ref="DX50:EJ50"/>
    <mergeCell ref="DK49:DW49"/>
    <mergeCell ref="CX50:DJ50"/>
    <mergeCell ref="CH46:CW46"/>
    <mergeCell ref="CX43:DJ43"/>
    <mergeCell ref="DX49:EJ49"/>
    <mergeCell ref="DX48:EJ48"/>
    <mergeCell ref="DX47:EJ47"/>
    <mergeCell ref="DX46:EJ46"/>
    <mergeCell ref="CX48:DJ48"/>
    <mergeCell ref="CH49:CW49"/>
    <mergeCell ref="CX49:DJ49"/>
    <mergeCell ref="BC58:BT58"/>
    <mergeCell ref="BU58:CG58"/>
    <mergeCell ref="BU57:CG57"/>
    <mergeCell ref="CH58:CW58"/>
    <mergeCell ref="CH57:CW57"/>
    <mergeCell ref="BC57:BT57"/>
    <mergeCell ref="BU49:CG49"/>
    <mergeCell ref="BC54:BT54"/>
    <mergeCell ref="BC55:BT55"/>
    <mergeCell ref="CH54:CW54"/>
    <mergeCell ref="BC56:BT56"/>
    <mergeCell ref="CH56:CW56"/>
    <mergeCell ref="BU55:CG55"/>
    <mergeCell ref="BU53:CG53"/>
    <mergeCell ref="CH50:CW50"/>
    <mergeCell ref="BU56:CG56"/>
    <mergeCell ref="A36:AJ36"/>
    <mergeCell ref="A35:AJ35"/>
    <mergeCell ref="AQ45:BB45"/>
    <mergeCell ref="AQ44:BB44"/>
    <mergeCell ref="AQ43:BB43"/>
    <mergeCell ref="CH55:CW55"/>
    <mergeCell ref="BC45:BT45"/>
    <mergeCell ref="BU45:CG45"/>
    <mergeCell ref="CH45:CW45"/>
    <mergeCell ref="BU54:CG54"/>
    <mergeCell ref="AQ48:BB48"/>
    <mergeCell ref="BU44:CG44"/>
    <mergeCell ref="BC43:BT43"/>
    <mergeCell ref="BU43:CG43"/>
    <mergeCell ref="AK45:AP45"/>
    <mergeCell ref="AK35:AP35"/>
    <mergeCell ref="BC47:BT47"/>
    <mergeCell ref="BC48:BT48"/>
    <mergeCell ref="BU40:CG40"/>
    <mergeCell ref="A43:AJ43"/>
    <mergeCell ref="A45:AJ45"/>
    <mergeCell ref="A44:AJ44"/>
    <mergeCell ref="AK48:AP48"/>
    <mergeCell ref="AQ46:BB46"/>
    <mergeCell ref="AK47:AP47"/>
    <mergeCell ref="AK46:AP46"/>
    <mergeCell ref="AQ47:BB47"/>
    <mergeCell ref="AK43:AP43"/>
    <mergeCell ref="AK44:AP44"/>
    <mergeCell ref="AQ23:BB23"/>
    <mergeCell ref="BU33:CG33"/>
    <mergeCell ref="BC31:BT31"/>
    <mergeCell ref="BC25:BT25"/>
    <mergeCell ref="AQ35:BB35"/>
    <mergeCell ref="BC34:BT34"/>
    <mergeCell ref="AQ33:BB33"/>
    <mergeCell ref="BC27:BT27"/>
    <mergeCell ref="BU31:CG31"/>
    <mergeCell ref="BU29:CG29"/>
    <mergeCell ref="AQ30:BB30"/>
    <mergeCell ref="AK34:AP34"/>
    <mergeCell ref="AK36:AP36"/>
    <mergeCell ref="AQ27:BB27"/>
    <mergeCell ref="AQ25:BB25"/>
    <mergeCell ref="AQ36:BB36"/>
    <mergeCell ref="AQ32:BB32"/>
    <mergeCell ref="AQ34:BB34"/>
    <mergeCell ref="CX36:DJ36"/>
    <mergeCell ref="CX46:DJ46"/>
    <mergeCell ref="BC46:BT46"/>
    <mergeCell ref="BC44:BT44"/>
    <mergeCell ref="BU36:CG36"/>
    <mergeCell ref="BU34:CG34"/>
    <mergeCell ref="BU35:CG35"/>
    <mergeCell ref="BC35:BT35"/>
    <mergeCell ref="BC36:BT36"/>
    <mergeCell ref="CX37:DJ37"/>
    <mergeCell ref="CX32:DJ32"/>
    <mergeCell ref="CH35:CW35"/>
    <mergeCell ref="CH34:CW34"/>
    <mergeCell ref="CX34:DJ34"/>
    <mergeCell ref="CX33:DJ33"/>
    <mergeCell ref="CX35:DJ35"/>
    <mergeCell ref="CH32:CW32"/>
    <mergeCell ref="DX23:EJ23"/>
    <mergeCell ref="DX26:EJ26"/>
    <mergeCell ref="DK29:DW29"/>
    <mergeCell ref="DK26:DW26"/>
    <mergeCell ref="DK27:DW27"/>
    <mergeCell ref="DK31:DW31"/>
    <mergeCell ref="DX25:EJ25"/>
    <mergeCell ref="DX24:EJ24"/>
    <mergeCell ref="DK23:DW23"/>
    <mergeCell ref="DK24:DW24"/>
    <mergeCell ref="DX34:EJ34"/>
    <mergeCell ref="DX29:EJ29"/>
    <mergeCell ref="DK34:DW34"/>
    <mergeCell ref="DK30:DW30"/>
    <mergeCell ref="DX32:EJ32"/>
    <mergeCell ref="DX30:EJ30"/>
    <mergeCell ref="DX36:EJ36"/>
    <mergeCell ref="DK35:DW35"/>
    <mergeCell ref="DX31:EJ31"/>
    <mergeCell ref="EK28:EW28"/>
    <mergeCell ref="DX33:EJ33"/>
    <mergeCell ref="EK32:EW32"/>
    <mergeCell ref="DK36:DW36"/>
    <mergeCell ref="DK33:DW33"/>
    <mergeCell ref="DK32:DW32"/>
    <mergeCell ref="DX35:EJ35"/>
    <mergeCell ref="DK25:DW25"/>
    <mergeCell ref="DK28:DW28"/>
    <mergeCell ref="DX27:EJ27"/>
    <mergeCell ref="DX28:EJ28"/>
    <mergeCell ref="EK26:EW26"/>
    <mergeCell ref="EK27:EW27"/>
    <mergeCell ref="EK23:EW23"/>
    <mergeCell ref="EK29:EW29"/>
    <mergeCell ref="EK25:EW25"/>
    <mergeCell ref="EX25:FJ25"/>
    <mergeCell ref="EX24:FJ24"/>
    <mergeCell ref="EX26:FJ26"/>
    <mergeCell ref="EX27:FJ27"/>
    <mergeCell ref="EK24:EW24"/>
    <mergeCell ref="EX28:FJ28"/>
    <mergeCell ref="EX29:FJ29"/>
    <mergeCell ref="EX30:FJ30"/>
    <mergeCell ref="EX31:FJ31"/>
    <mergeCell ref="EX32:FJ32"/>
    <mergeCell ref="EX35:FJ35"/>
    <mergeCell ref="EX43:FJ43"/>
    <mergeCell ref="EX23:FJ23"/>
    <mergeCell ref="EX39:FJ39"/>
    <mergeCell ref="EX42:FJ42"/>
    <mergeCell ref="EK43:EW43"/>
    <mergeCell ref="EK30:EW30"/>
    <mergeCell ref="EK31:EW31"/>
    <mergeCell ref="EK33:EW33"/>
    <mergeCell ref="EX34:FJ34"/>
    <mergeCell ref="EK34:EW34"/>
    <mergeCell ref="EK35:EW35"/>
    <mergeCell ref="EK36:EW36"/>
    <mergeCell ref="EX36:FJ36"/>
    <mergeCell ref="EX33:FJ33"/>
    <mergeCell ref="EK44:EW44"/>
    <mergeCell ref="EX44:FJ44"/>
    <mergeCell ref="EX48:FJ48"/>
    <mergeCell ref="EK45:EW45"/>
    <mergeCell ref="EX45:FJ45"/>
    <mergeCell ref="EX46:FJ46"/>
    <mergeCell ref="EK47:EW47"/>
    <mergeCell ref="EK46:EW46"/>
    <mergeCell ref="EX47:FJ47"/>
    <mergeCell ref="EK48:EW48"/>
    <mergeCell ref="EX60:FJ60"/>
    <mergeCell ref="EK60:EW60"/>
    <mergeCell ref="EX53:FJ53"/>
    <mergeCell ref="DK53:DW53"/>
    <mergeCell ref="DK58:DW58"/>
    <mergeCell ref="EK55:EW55"/>
    <mergeCell ref="EX56:FJ56"/>
    <mergeCell ref="EX54:FJ54"/>
    <mergeCell ref="DX59:EJ59"/>
    <mergeCell ref="EX51:FJ51"/>
    <mergeCell ref="DX53:EJ53"/>
    <mergeCell ref="DX54:EJ54"/>
    <mergeCell ref="DK54:DW54"/>
    <mergeCell ref="EX59:FJ59"/>
    <mergeCell ref="EK59:EW59"/>
    <mergeCell ref="EK52:EW52"/>
    <mergeCell ref="EX52:FJ52"/>
    <mergeCell ref="DX52:EJ52"/>
    <mergeCell ref="DK57:DW57"/>
    <mergeCell ref="CX59:DJ59"/>
    <mergeCell ref="DX51:EJ51"/>
    <mergeCell ref="EK54:EW54"/>
    <mergeCell ref="EK51:EW51"/>
    <mergeCell ref="EK53:EW53"/>
    <mergeCell ref="DK52:DW52"/>
    <mergeCell ref="DK56:DW56"/>
    <mergeCell ref="CX56:DJ56"/>
    <mergeCell ref="DX56:EJ56"/>
    <mergeCell ref="CX57:DJ57"/>
    <mergeCell ref="CX58:DJ58"/>
    <mergeCell ref="DK59:DW59"/>
    <mergeCell ref="BU59:CG59"/>
    <mergeCell ref="BU60:CG60"/>
    <mergeCell ref="EX57:FJ57"/>
    <mergeCell ref="EK57:EW57"/>
    <mergeCell ref="DX57:EJ57"/>
    <mergeCell ref="EX58:FJ58"/>
    <mergeCell ref="DX58:EJ58"/>
    <mergeCell ref="EK58:EW58"/>
    <mergeCell ref="CX55:DJ55"/>
    <mergeCell ref="DX55:EJ55"/>
    <mergeCell ref="EX55:FJ55"/>
    <mergeCell ref="EK56:EW56"/>
    <mergeCell ref="DK55:DW55"/>
    <mergeCell ref="A66:AJ66"/>
    <mergeCell ref="AK61:AP61"/>
    <mergeCell ref="AK60:AP60"/>
    <mergeCell ref="BC59:BT59"/>
    <mergeCell ref="BC60:BT60"/>
    <mergeCell ref="A67:AJ67"/>
    <mergeCell ref="AK66:AP66"/>
    <mergeCell ref="A68:AJ68"/>
    <mergeCell ref="AK67:AP67"/>
    <mergeCell ref="AK62:AP62"/>
    <mergeCell ref="A62:AJ62"/>
    <mergeCell ref="A63:AJ63"/>
    <mergeCell ref="AK68:AP68"/>
    <mergeCell ref="AK63:AP63"/>
    <mergeCell ref="A64:AJ64"/>
    <mergeCell ref="AQ60:BB60"/>
    <mergeCell ref="A59:AJ59"/>
    <mergeCell ref="AK59:AP59"/>
    <mergeCell ref="AQ59:BB59"/>
    <mergeCell ref="A60:AJ60"/>
    <mergeCell ref="CH61:CW61"/>
    <mergeCell ref="AQ61:BB61"/>
    <mergeCell ref="BC61:BT61"/>
    <mergeCell ref="A61:AJ61"/>
    <mergeCell ref="CH59:CW59"/>
    <mergeCell ref="CX62:DJ62"/>
    <mergeCell ref="CX61:DJ61"/>
    <mergeCell ref="CX60:DJ60"/>
    <mergeCell ref="CH62:CW62"/>
    <mergeCell ref="CH60:CW60"/>
    <mergeCell ref="BU66:CG66"/>
    <mergeCell ref="CX63:DJ63"/>
    <mergeCell ref="CX65:DJ65"/>
    <mergeCell ref="CX64:DJ64"/>
    <mergeCell ref="BU61:CG61"/>
    <mergeCell ref="BU67:CG67"/>
    <mergeCell ref="CH65:CW65"/>
    <mergeCell ref="CH63:CW63"/>
    <mergeCell ref="BC62:BT62"/>
    <mergeCell ref="BU62:CG62"/>
    <mergeCell ref="BU63:CG63"/>
    <mergeCell ref="BC63:BT63"/>
    <mergeCell ref="AK64:AP64"/>
    <mergeCell ref="A65:AJ65"/>
    <mergeCell ref="AK65:AP65"/>
    <mergeCell ref="BC64:BT64"/>
    <mergeCell ref="AQ64:BB64"/>
    <mergeCell ref="CH64:CW64"/>
    <mergeCell ref="BU65:CG65"/>
    <mergeCell ref="BU64:CG64"/>
    <mergeCell ref="AQ68:BB68"/>
    <mergeCell ref="AQ67:BB67"/>
    <mergeCell ref="AQ65:BB65"/>
    <mergeCell ref="BC68:BT68"/>
    <mergeCell ref="BC66:BT66"/>
    <mergeCell ref="AQ66:BB66"/>
    <mergeCell ref="BC65:BT65"/>
    <mergeCell ref="BC67:BT67"/>
    <mergeCell ref="AQ62:BB62"/>
    <mergeCell ref="AQ63:BB63"/>
    <mergeCell ref="EX67:FJ67"/>
    <mergeCell ref="DX67:EJ67"/>
    <mergeCell ref="BU68:CG68"/>
    <mergeCell ref="DK68:DW68"/>
    <mergeCell ref="CX68:DJ68"/>
    <mergeCell ref="EX68:FJ68"/>
    <mergeCell ref="EK68:EW68"/>
    <mergeCell ref="CH67:CW67"/>
    <mergeCell ref="DX68:EJ68"/>
    <mergeCell ref="CH68:CW68"/>
    <mergeCell ref="EK67:EW67"/>
    <mergeCell ref="CH66:CW66"/>
    <mergeCell ref="DK66:DW66"/>
    <mergeCell ref="DK65:DW65"/>
    <mergeCell ref="DK67:DW67"/>
    <mergeCell ref="DX66:EJ66"/>
    <mergeCell ref="CX67:DJ67"/>
    <mergeCell ref="CX66:DJ66"/>
    <mergeCell ref="DX65:EJ65"/>
    <mergeCell ref="DK63:DW63"/>
    <mergeCell ref="DX62:EJ62"/>
    <mergeCell ref="DX63:EJ63"/>
    <mergeCell ref="DX61:EJ61"/>
    <mergeCell ref="EX66:FJ66"/>
    <mergeCell ref="EX64:FJ64"/>
    <mergeCell ref="EX65:FJ65"/>
    <mergeCell ref="EK65:EW65"/>
    <mergeCell ref="EK64:EW64"/>
    <mergeCell ref="EK66:EW66"/>
    <mergeCell ref="EX61:FJ61"/>
    <mergeCell ref="EK61:EW61"/>
    <mergeCell ref="DK61:DW61"/>
    <mergeCell ref="DX64:EJ64"/>
    <mergeCell ref="DK62:DW62"/>
    <mergeCell ref="EX63:FJ63"/>
    <mergeCell ref="EX62:FJ62"/>
    <mergeCell ref="EK63:EW63"/>
    <mergeCell ref="DK64:DW64"/>
    <mergeCell ref="EK62:EW62"/>
    <mergeCell ref="DX60:EJ60"/>
    <mergeCell ref="DK60:DW60"/>
    <mergeCell ref="DX45:EJ45"/>
    <mergeCell ref="DX44:EJ44"/>
    <mergeCell ref="DX43:EJ43"/>
    <mergeCell ref="DK48:DW48"/>
    <mergeCell ref="DK44:DW44"/>
    <mergeCell ref="DK43:DW43"/>
    <mergeCell ref="DK45:DW45"/>
    <mergeCell ref="DK46:DW46"/>
    <mergeCell ref="DK47:DW47"/>
    <mergeCell ref="EX22:FJ22"/>
    <mergeCell ref="CX21:DJ21"/>
    <mergeCell ref="BU21:CG21"/>
    <mergeCell ref="DX22:EJ22"/>
    <mergeCell ref="EK21:EW21"/>
    <mergeCell ref="DK21:DW21"/>
    <mergeCell ref="EK22:EW22"/>
    <mergeCell ref="DX21:EJ21"/>
    <mergeCell ref="EX21:FJ21"/>
    <mergeCell ref="DK22:DW22"/>
    <mergeCell ref="DK19:DW19"/>
    <mergeCell ref="EK20:EW20"/>
    <mergeCell ref="DX20:EJ20"/>
    <mergeCell ref="DK20:DW20"/>
    <mergeCell ref="EX20:FJ20"/>
    <mergeCell ref="EX19:FJ19"/>
    <mergeCell ref="EK19:EW19"/>
    <mergeCell ref="EX15:FJ15"/>
    <mergeCell ref="EK16:EW16"/>
    <mergeCell ref="EX18:FJ18"/>
    <mergeCell ref="EX17:FJ17"/>
    <mergeCell ref="EX16:FJ16"/>
    <mergeCell ref="DX11:EJ11"/>
    <mergeCell ref="DX12:EJ12"/>
    <mergeCell ref="EX11:FJ11"/>
    <mergeCell ref="DX16:EJ16"/>
    <mergeCell ref="CX11:DJ11"/>
    <mergeCell ref="DX13:EJ13"/>
    <mergeCell ref="EX12:FJ12"/>
    <mergeCell ref="EX14:FJ14"/>
    <mergeCell ref="EX13:FJ13"/>
    <mergeCell ref="BC15:BT15"/>
    <mergeCell ref="EK14:EW14"/>
    <mergeCell ref="EK12:EW12"/>
    <mergeCell ref="EK15:EW15"/>
    <mergeCell ref="EK13:EW13"/>
    <mergeCell ref="BU10:CG10"/>
    <mergeCell ref="CX9:DJ9"/>
    <mergeCell ref="CX16:DJ16"/>
    <mergeCell ref="BC12:BT12"/>
    <mergeCell ref="BC10:BT10"/>
    <mergeCell ref="BU9:CG9"/>
    <mergeCell ref="CH10:CW10"/>
    <mergeCell ref="CH9:CW9"/>
    <mergeCell ref="BC9:BT9"/>
    <mergeCell ref="CH15:CW15"/>
    <mergeCell ref="EX9:FJ9"/>
    <mergeCell ref="EK11:EW11"/>
    <mergeCell ref="AQ8:BB8"/>
    <mergeCell ref="BU8:CG8"/>
    <mergeCell ref="EX5:FJ5"/>
    <mergeCell ref="AQ5:BB5"/>
    <mergeCell ref="BC5:BT5"/>
    <mergeCell ref="EX7:FJ7"/>
    <mergeCell ref="CH6:CW6"/>
    <mergeCell ref="BC8:BT8"/>
    <mergeCell ref="BC7:BT7"/>
    <mergeCell ref="AQ7:BB7"/>
    <mergeCell ref="EK5:EW5"/>
    <mergeCell ref="DX4:EJ4"/>
    <mergeCell ref="AQ3:BB4"/>
    <mergeCell ref="CH5:CW5"/>
    <mergeCell ref="EK3:FJ3"/>
    <mergeCell ref="BC3:BT4"/>
    <mergeCell ref="CH3:EJ3"/>
    <mergeCell ref="EX4:FJ4"/>
    <mergeCell ref="CH4:CW4"/>
    <mergeCell ref="BU3:CG4"/>
    <mergeCell ref="A6:AJ6"/>
    <mergeCell ref="AK6:AP6"/>
    <mergeCell ref="A3:AJ4"/>
    <mergeCell ref="AQ6:BB6"/>
    <mergeCell ref="DK4:DW4"/>
    <mergeCell ref="AK3:AP4"/>
    <mergeCell ref="A5:AJ5"/>
    <mergeCell ref="AK5:AP5"/>
    <mergeCell ref="BC6:BT6"/>
    <mergeCell ref="CX4:DJ4"/>
    <mergeCell ref="CX6:DJ6"/>
    <mergeCell ref="DK6:DW6"/>
    <mergeCell ref="CX5:DJ5"/>
    <mergeCell ref="DK5:DW5"/>
    <mergeCell ref="EK7:EW7"/>
    <mergeCell ref="EX6:FJ6"/>
    <mergeCell ref="EK6:EW6"/>
    <mergeCell ref="BU6:CG6"/>
    <mergeCell ref="EK4:EW4"/>
    <mergeCell ref="BU5:CG5"/>
    <mergeCell ref="BU7:CG7"/>
    <mergeCell ref="CH7:CW7"/>
    <mergeCell ref="DX6:EJ6"/>
    <mergeCell ref="DX5:EJ5"/>
    <mergeCell ref="EX8:FJ8"/>
    <mergeCell ref="DX8:EJ8"/>
    <mergeCell ref="DK8:DW8"/>
    <mergeCell ref="EK8:EW8"/>
    <mergeCell ref="A16:AJ16"/>
    <mergeCell ref="AQ10:BB10"/>
    <mergeCell ref="AQ9:BB9"/>
    <mergeCell ref="A15:AJ15"/>
    <mergeCell ref="AK10:AP10"/>
    <mergeCell ref="AK11:AP11"/>
    <mergeCell ref="AK15:AP15"/>
    <mergeCell ref="AK9:AP9"/>
    <mergeCell ref="A11:AJ11"/>
    <mergeCell ref="AK7:AP7"/>
    <mergeCell ref="A8:AJ8"/>
    <mergeCell ref="AK8:AP8"/>
    <mergeCell ref="A7:AJ7"/>
    <mergeCell ref="AQ11:BB11"/>
    <mergeCell ref="AQ12:BB12"/>
    <mergeCell ref="A14:AJ14"/>
    <mergeCell ref="AK14:AP14"/>
    <mergeCell ref="AK13:AP13"/>
    <mergeCell ref="AK12:AP12"/>
    <mergeCell ref="A12:AJ12"/>
    <mergeCell ref="A13:AJ13"/>
    <mergeCell ref="AQ14:BB14"/>
    <mergeCell ref="A2:FJ2"/>
    <mergeCell ref="EX10:FJ10"/>
    <mergeCell ref="EK10:EW10"/>
    <mergeCell ref="A9:AJ9"/>
    <mergeCell ref="A10:AJ10"/>
    <mergeCell ref="CH8:CW8"/>
    <mergeCell ref="CX10:DJ10"/>
    <mergeCell ref="CX8:DJ8"/>
    <mergeCell ref="DK7:DW7"/>
    <mergeCell ref="DX7:EJ7"/>
    <mergeCell ref="DK13:DW13"/>
    <mergeCell ref="DK11:DW11"/>
    <mergeCell ref="CX13:DJ13"/>
    <mergeCell ref="DK12:DW12"/>
    <mergeCell ref="CX12:DJ12"/>
    <mergeCell ref="EK9:EW9"/>
    <mergeCell ref="DX9:EJ9"/>
    <mergeCell ref="DK10:DW10"/>
    <mergeCell ref="DX10:EJ10"/>
    <mergeCell ref="DK9:DW9"/>
    <mergeCell ref="CX7:DJ7"/>
    <mergeCell ref="AQ13:BB13"/>
    <mergeCell ref="BC13:BT13"/>
    <mergeCell ref="CH11:CW11"/>
    <mergeCell ref="BU12:CG12"/>
    <mergeCell ref="CH12:CW12"/>
    <mergeCell ref="BU11:CG11"/>
    <mergeCell ref="BU13:CG13"/>
    <mergeCell ref="CH13:CW13"/>
    <mergeCell ref="BC11:BT11"/>
    <mergeCell ref="DK16:DW16"/>
    <mergeCell ref="AQ16:BB16"/>
    <mergeCell ref="BC16:BT16"/>
    <mergeCell ref="BC14:BT14"/>
    <mergeCell ref="AQ15:BB15"/>
    <mergeCell ref="DK14:DW14"/>
    <mergeCell ref="CH16:CW16"/>
    <mergeCell ref="CX14:DJ14"/>
    <mergeCell ref="CX15:DJ15"/>
    <mergeCell ref="BU16:CG16"/>
    <mergeCell ref="BU15:CG15"/>
    <mergeCell ref="BU14:CG14"/>
    <mergeCell ref="CH14:CW14"/>
    <mergeCell ref="DX14:EJ14"/>
    <mergeCell ref="DX15:EJ15"/>
    <mergeCell ref="DK15:DW15"/>
    <mergeCell ref="AK16:AP16"/>
    <mergeCell ref="AQ19:BB19"/>
    <mergeCell ref="CH17:CW17"/>
    <mergeCell ref="AK17:AP17"/>
    <mergeCell ref="BC19:BT19"/>
    <mergeCell ref="BC18:BT18"/>
    <mergeCell ref="AQ18:BB18"/>
    <mergeCell ref="BC17:BT17"/>
    <mergeCell ref="AQ17:BB17"/>
    <mergeCell ref="BU18:CG18"/>
    <mergeCell ref="A17:AJ17"/>
    <mergeCell ref="A25:AJ25"/>
    <mergeCell ref="AK24:AP24"/>
    <mergeCell ref="A23:AJ23"/>
    <mergeCell ref="A24:AJ24"/>
    <mergeCell ref="AK22:AP22"/>
    <mergeCell ref="AK23:AP23"/>
    <mergeCell ref="AK25:AP25"/>
    <mergeCell ref="A22:AJ22"/>
    <mergeCell ref="AK21:AP21"/>
    <mergeCell ref="AK19:AP19"/>
    <mergeCell ref="AK18:AP18"/>
    <mergeCell ref="AQ20:BB20"/>
    <mergeCell ref="BC29:BT29"/>
    <mergeCell ref="BC26:BT26"/>
    <mergeCell ref="AQ28:BB28"/>
    <mergeCell ref="AQ26:BB26"/>
    <mergeCell ref="BC28:BT28"/>
    <mergeCell ref="AQ24:BB24"/>
    <mergeCell ref="AQ22:BB22"/>
    <mergeCell ref="A18:AJ18"/>
    <mergeCell ref="A20:AJ20"/>
    <mergeCell ref="AK28:AP28"/>
    <mergeCell ref="AK29:AP29"/>
    <mergeCell ref="A28:AJ28"/>
    <mergeCell ref="A21:AJ21"/>
    <mergeCell ref="A19:AJ19"/>
    <mergeCell ref="A29:AJ29"/>
    <mergeCell ref="AK27:AP27"/>
    <mergeCell ref="AK26:AP26"/>
    <mergeCell ref="AQ21:BB21"/>
    <mergeCell ref="AK20:AP20"/>
    <mergeCell ref="AQ29:BB29"/>
    <mergeCell ref="BC30:BT30"/>
    <mergeCell ref="A30:AJ30"/>
    <mergeCell ref="AQ31:BB31"/>
    <mergeCell ref="AK30:AP30"/>
    <mergeCell ref="AK31:AP31"/>
    <mergeCell ref="A26:AJ26"/>
    <mergeCell ref="A27:AJ27"/>
    <mergeCell ref="BU20:CG20"/>
    <mergeCell ref="BC21:BT21"/>
    <mergeCell ref="BC22:BT22"/>
    <mergeCell ref="BU19:CG19"/>
    <mergeCell ref="BU22:CG22"/>
    <mergeCell ref="BC24:BT24"/>
    <mergeCell ref="BU23:CG23"/>
    <mergeCell ref="BC20:BT20"/>
    <mergeCell ref="BC23:BT23"/>
    <mergeCell ref="CX17:DJ17"/>
    <mergeCell ref="CX18:DJ18"/>
    <mergeCell ref="CH18:CW18"/>
    <mergeCell ref="BU17:CG17"/>
    <mergeCell ref="EK18:EW18"/>
    <mergeCell ref="DX17:EJ17"/>
    <mergeCell ref="DK17:DW17"/>
    <mergeCell ref="DX18:EJ18"/>
    <mergeCell ref="DK18:DW18"/>
    <mergeCell ref="EK17:EW17"/>
    <mergeCell ref="CX22:DJ22"/>
    <mergeCell ref="CX20:DJ20"/>
    <mergeCell ref="DX19:EJ19"/>
    <mergeCell ref="CX19:DJ19"/>
    <mergeCell ref="CH23:CW23"/>
    <mergeCell ref="CH26:CW26"/>
    <mergeCell ref="CH20:CW20"/>
    <mergeCell ref="CH21:CW21"/>
    <mergeCell ref="CH22:CW22"/>
    <mergeCell ref="CH19:CW19"/>
    <mergeCell ref="CH25:CW25"/>
    <mergeCell ref="CH24:CW24"/>
    <mergeCell ref="CX23:DJ23"/>
    <mergeCell ref="CX28:DJ28"/>
    <mergeCell ref="CX24:DJ24"/>
    <mergeCell ref="CX30:DJ30"/>
    <mergeCell ref="CX25:DJ25"/>
    <mergeCell ref="CX26:DJ26"/>
    <mergeCell ref="BU27:CG27"/>
    <mergeCell ref="BU25:CG25"/>
    <mergeCell ref="BU30:CG30"/>
    <mergeCell ref="BU26:CG26"/>
    <mergeCell ref="BU24:CG24"/>
    <mergeCell ref="BU28:CG28"/>
    <mergeCell ref="CX31:DJ31"/>
    <mergeCell ref="CX27:DJ27"/>
    <mergeCell ref="CH36:CW36"/>
    <mergeCell ref="CH31:CW31"/>
    <mergeCell ref="CH33:CW33"/>
    <mergeCell ref="CX29:DJ29"/>
    <mergeCell ref="CH27:CW27"/>
    <mergeCell ref="CH30:CW30"/>
    <mergeCell ref="CH29:CW29"/>
    <mergeCell ref="CH28:CW28"/>
    <mergeCell ref="BU32:CG32"/>
    <mergeCell ref="BC32:BT32"/>
    <mergeCell ref="BC33:BT33"/>
    <mergeCell ref="A34:AJ34"/>
    <mergeCell ref="A33:AJ33"/>
    <mergeCell ref="AK33:AP33"/>
    <mergeCell ref="AK32:AP32"/>
    <mergeCell ref="A32:AJ32"/>
    <mergeCell ref="A31:AJ31"/>
    <mergeCell ref="A49:AJ49"/>
    <mergeCell ref="AK49:AP49"/>
    <mergeCell ref="A50:AJ50"/>
    <mergeCell ref="AK51:AP51"/>
    <mergeCell ref="AK50:AP50"/>
    <mergeCell ref="A51:AJ51"/>
    <mergeCell ref="A48:AJ48"/>
    <mergeCell ref="A47:AJ47"/>
    <mergeCell ref="A46:AJ46"/>
    <mergeCell ref="CX47:DJ47"/>
    <mergeCell ref="CH48:CW48"/>
    <mergeCell ref="BU46:CG46"/>
    <mergeCell ref="CH43:CW43"/>
    <mergeCell ref="CH44:CW44"/>
    <mergeCell ref="BU48:CG48"/>
    <mergeCell ref="BU47:CG47"/>
    <mergeCell ref="CH47:CW47"/>
    <mergeCell ref="CX45:DJ45"/>
    <mergeCell ref="CX44:DJ44"/>
    <mergeCell ref="AQ49:BB49"/>
    <mergeCell ref="BU51:CG51"/>
    <mergeCell ref="BC53:BT53"/>
    <mergeCell ref="BC51:BT51"/>
    <mergeCell ref="BU50:CG50"/>
    <mergeCell ref="AQ51:BB51"/>
    <mergeCell ref="BC49:BT49"/>
    <mergeCell ref="BC50:BT50"/>
    <mergeCell ref="AQ50:BB50"/>
    <mergeCell ref="AQ53:BB53"/>
    <mergeCell ref="AQ54:BB54"/>
    <mergeCell ref="DK51:DW51"/>
    <mergeCell ref="CH51:CW51"/>
    <mergeCell ref="CH53:CW53"/>
    <mergeCell ref="CX51:DJ51"/>
    <mergeCell ref="CX52:DJ52"/>
    <mergeCell ref="CX54:DJ54"/>
    <mergeCell ref="CX53:DJ53"/>
    <mergeCell ref="AK56:AP56"/>
    <mergeCell ref="A54:AJ54"/>
    <mergeCell ref="A53:AJ53"/>
    <mergeCell ref="A57:AJ57"/>
    <mergeCell ref="AK57:AP57"/>
    <mergeCell ref="AK53:AP53"/>
    <mergeCell ref="AK54:AP54"/>
    <mergeCell ref="CH37:CW37"/>
    <mergeCell ref="A58:AJ58"/>
    <mergeCell ref="AQ55:BB55"/>
    <mergeCell ref="A55:AJ55"/>
    <mergeCell ref="AK55:AP55"/>
    <mergeCell ref="AQ56:BB56"/>
    <mergeCell ref="AK58:AP58"/>
    <mergeCell ref="AQ58:BB58"/>
    <mergeCell ref="AQ57:BB57"/>
    <mergeCell ref="A56:AJ56"/>
    <mergeCell ref="DX37:EJ37"/>
    <mergeCell ref="EK37:EW37"/>
    <mergeCell ref="EX37:FJ37"/>
    <mergeCell ref="A38:AJ38"/>
    <mergeCell ref="AK38:AP38"/>
    <mergeCell ref="AQ38:BB38"/>
    <mergeCell ref="BC38:BT38"/>
    <mergeCell ref="BU38:CG38"/>
    <mergeCell ref="CH38:CW38"/>
    <mergeCell ref="A37:AJ37"/>
    <mergeCell ref="A39:AJ39"/>
    <mergeCell ref="AK39:AP39"/>
    <mergeCell ref="AQ39:BB39"/>
    <mergeCell ref="BC39:BT39"/>
    <mergeCell ref="BU39:CG39"/>
    <mergeCell ref="DK37:DW37"/>
    <mergeCell ref="AK37:AP37"/>
    <mergeCell ref="AQ37:BB37"/>
    <mergeCell ref="BC37:BT37"/>
    <mergeCell ref="BU37:CG37"/>
    <mergeCell ref="CX38:DJ38"/>
    <mergeCell ref="DK38:DW38"/>
    <mergeCell ref="DX38:EJ38"/>
    <mergeCell ref="EK38:EW38"/>
    <mergeCell ref="EX38:FJ38"/>
    <mergeCell ref="CH40:CW40"/>
    <mergeCell ref="CH39:CW39"/>
    <mergeCell ref="CX39:DJ39"/>
    <mergeCell ref="DK39:DW39"/>
    <mergeCell ref="DX39:EJ39"/>
    <mergeCell ref="EK39:EW39"/>
    <mergeCell ref="A42:AJ42"/>
    <mergeCell ref="AK42:AP42"/>
    <mergeCell ref="AQ42:BB42"/>
    <mergeCell ref="BC42:BT42"/>
    <mergeCell ref="BU42:CG42"/>
    <mergeCell ref="A40:AJ40"/>
    <mergeCell ref="AK40:AP40"/>
    <mergeCell ref="AQ40:BB40"/>
    <mergeCell ref="BC40:BT40"/>
    <mergeCell ref="CX40:DJ40"/>
    <mergeCell ref="DK40:DW40"/>
    <mergeCell ref="DX40:EJ40"/>
    <mergeCell ref="EK40:EW40"/>
    <mergeCell ref="EX40:FJ40"/>
    <mergeCell ref="CH41:CW41"/>
    <mergeCell ref="EX41:FJ41"/>
    <mergeCell ref="CX42:DJ42"/>
    <mergeCell ref="DK42:DW42"/>
    <mergeCell ref="DX42:EJ42"/>
    <mergeCell ref="EK42:EW42"/>
    <mergeCell ref="CX41:DJ41"/>
    <mergeCell ref="DK41:DW41"/>
    <mergeCell ref="DX41:EJ41"/>
    <mergeCell ref="EK41:EW41"/>
    <mergeCell ref="A41:AJ41"/>
    <mergeCell ref="AK41:AP41"/>
    <mergeCell ref="AQ41:BB41"/>
    <mergeCell ref="BC41:BT41"/>
    <mergeCell ref="BU41:CG41"/>
    <mergeCell ref="CH42:CW42"/>
  </mergeCells>
  <printOptions/>
  <pageMargins left="0.7874015748031497" right="0" top="0" bottom="0" header="0.1968503937007874" footer="0.1968503937007874"/>
  <pageSetup fitToHeight="2" fitToWidth="1"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view="pageBreakPreview" zoomScaleSheetLayoutView="100" zoomScalePageLayoutView="0" workbookViewId="0" topLeftCell="A1">
      <selection activeCell="CF26" sqref="CF26"/>
    </sheetView>
  </sheetViews>
  <sheetFormatPr defaultColWidth="0.875" defaultRowHeight="12.75"/>
  <cols>
    <col min="1" max="40" width="0.875" style="1" customWidth="1"/>
    <col min="41" max="41" width="1.875" style="1" customWidth="1"/>
    <col min="42" max="46" width="0.875" style="1" customWidth="1"/>
    <col min="47" max="47" width="0.12890625" style="1" customWidth="1"/>
    <col min="48" max="62" width="0.875" style="1" customWidth="1"/>
    <col min="63" max="63" width="6.625" style="1" customWidth="1"/>
    <col min="64" max="79" width="0.875" style="1" customWidth="1"/>
    <col min="80" max="80" width="0.2421875" style="1" customWidth="1"/>
    <col min="81" max="83" width="0.875" style="1" hidden="1" customWidth="1"/>
    <col min="84" max="98" width="0.875" style="1" customWidth="1"/>
    <col min="99" max="99" width="0.12890625" style="1" customWidth="1"/>
    <col min="100" max="100" width="0.875" style="1" hidden="1" customWidth="1"/>
    <col min="101" max="16384" width="0.875" style="1" customWidth="1"/>
  </cols>
  <sheetData>
    <row r="1" spans="2:166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2" t="s">
        <v>66</v>
      </c>
    </row>
    <row r="2" spans="1:166" ht="19.5" customHeight="1">
      <c r="A2" s="123" t="s">
        <v>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1:166" ht="11.25" customHeight="1">
      <c r="A3" s="135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6"/>
      <c r="AP3" s="134" t="s">
        <v>19</v>
      </c>
      <c r="AQ3" s="135"/>
      <c r="AR3" s="135"/>
      <c r="AS3" s="135"/>
      <c r="AT3" s="135"/>
      <c r="AU3" s="136"/>
      <c r="AV3" s="134" t="s">
        <v>100</v>
      </c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6"/>
      <c r="BL3" s="159" t="s">
        <v>63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4" t="s">
        <v>20</v>
      </c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4"/>
      <c r="ET3" s="134" t="s">
        <v>25</v>
      </c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</row>
    <row r="4" spans="1:166" ht="4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9"/>
      <c r="AP4" s="137"/>
      <c r="AQ4" s="138"/>
      <c r="AR4" s="138"/>
      <c r="AS4" s="138"/>
      <c r="AT4" s="138"/>
      <c r="AU4" s="139"/>
      <c r="AV4" s="137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 t="s">
        <v>97</v>
      </c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4" t="s">
        <v>21</v>
      </c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4"/>
      <c r="DN4" s="154" t="s">
        <v>22</v>
      </c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4"/>
      <c r="EE4" s="154" t="s">
        <v>23</v>
      </c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4"/>
      <c r="ET4" s="137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</row>
    <row r="5" spans="1:166" ht="11.25">
      <c r="A5" s="130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1"/>
      <c r="AP5" s="140">
        <v>2</v>
      </c>
      <c r="AQ5" s="141"/>
      <c r="AR5" s="141"/>
      <c r="AS5" s="141"/>
      <c r="AT5" s="141"/>
      <c r="AU5" s="142"/>
      <c r="AV5" s="140">
        <v>3</v>
      </c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2"/>
      <c r="BL5" s="140">
        <v>4</v>
      </c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2"/>
      <c r="CF5" s="140">
        <v>5</v>
      </c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2"/>
      <c r="CW5" s="140">
        <v>6</v>
      </c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2"/>
      <c r="DN5" s="140">
        <v>7</v>
      </c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2"/>
      <c r="EE5" s="140">
        <v>8</v>
      </c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2"/>
      <c r="ET5" s="140">
        <v>9</v>
      </c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</row>
    <row r="6" spans="1:166" ht="33.75" customHeight="1">
      <c r="A6" s="161" t="s">
        <v>101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0" t="s">
        <v>38</v>
      </c>
      <c r="AQ6" s="160"/>
      <c r="AR6" s="160"/>
      <c r="AS6" s="160"/>
      <c r="AT6" s="160"/>
      <c r="AU6" s="160"/>
      <c r="AV6" s="30" t="s">
        <v>44</v>
      </c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2">
        <f>BL18</f>
        <v>531824.6399999997</v>
      </c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>
        <f>CF21</f>
        <v>-18836.150000000023</v>
      </c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 t="s">
        <v>115</v>
      </c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32">
        <f>DN18</f>
        <v>0</v>
      </c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32">
        <f>CF6+DN6</f>
        <v>-18836.150000000023</v>
      </c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 t="s">
        <v>115</v>
      </c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</row>
    <row r="7" spans="1:166" ht="15" customHeight="1">
      <c r="A7" s="145" t="s">
        <v>18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30" t="s">
        <v>39</v>
      </c>
      <c r="AQ7" s="30"/>
      <c r="AR7" s="30"/>
      <c r="AS7" s="30"/>
      <c r="AT7" s="30"/>
      <c r="AU7" s="30"/>
      <c r="AV7" s="30" t="s">
        <v>44</v>
      </c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116">
        <v>0</v>
      </c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>
        <v>0</v>
      </c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 t="s">
        <v>115</v>
      </c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 t="s">
        <v>115</v>
      </c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 t="s">
        <v>115</v>
      </c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 t="s">
        <v>115</v>
      </c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</row>
    <row r="8" spans="1:166" ht="23.25" customHeight="1">
      <c r="A8" s="149" t="s">
        <v>64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</row>
    <row r="9" spans="1:166" ht="15" customHeight="1">
      <c r="A9" s="126" t="s">
        <v>40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30"/>
      <c r="AQ9" s="30"/>
      <c r="AR9" s="30"/>
      <c r="AS9" s="30"/>
      <c r="AT9" s="30"/>
      <c r="AU9" s="30"/>
      <c r="AV9" s="30" t="s">
        <v>115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116" t="s">
        <v>115</v>
      </c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 t="s">
        <v>115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 t="s">
        <v>115</v>
      </c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 t="s">
        <v>115</v>
      </c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 t="s">
        <v>115</v>
      </c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 t="s">
        <v>115</v>
      </c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</row>
    <row r="10" spans="1:166" ht="1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</row>
    <row r="11" spans="1:166" ht="1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30"/>
      <c r="AQ11" s="30"/>
      <c r="AR11" s="30"/>
      <c r="AS11" s="30"/>
      <c r="AT11" s="30"/>
      <c r="AU11" s="30"/>
      <c r="AV11" s="30" t="s">
        <v>115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116" t="s">
        <v>115</v>
      </c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 t="s">
        <v>115</v>
      </c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 t="s">
        <v>115</v>
      </c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 t="s">
        <v>115</v>
      </c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 t="s">
        <v>115</v>
      </c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 t="s">
        <v>115</v>
      </c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</row>
    <row r="12" spans="1:166" ht="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30"/>
      <c r="AQ12" s="30"/>
      <c r="AR12" s="30"/>
      <c r="AS12" s="30"/>
      <c r="AT12" s="30"/>
      <c r="AU12" s="30"/>
      <c r="AV12" s="30" t="s">
        <v>115</v>
      </c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116" t="s">
        <v>115</v>
      </c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 t="s">
        <v>115</v>
      </c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 t="s">
        <v>115</v>
      </c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 t="s">
        <v>115</v>
      </c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 t="s">
        <v>115</v>
      </c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 t="s">
        <v>115</v>
      </c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</row>
    <row r="13" spans="1:166" ht="1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30"/>
      <c r="AQ13" s="30"/>
      <c r="AR13" s="30"/>
      <c r="AS13" s="30"/>
      <c r="AT13" s="30"/>
      <c r="AU13" s="30"/>
      <c r="AV13" s="30" t="s">
        <v>115</v>
      </c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116" t="s">
        <v>115</v>
      </c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 t="s">
        <v>115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 t="s">
        <v>115</v>
      </c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 t="s">
        <v>115</v>
      </c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 t="s">
        <v>115</v>
      </c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 t="s">
        <v>115</v>
      </c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</row>
    <row r="14" spans="1:166" ht="15" customHeight="1">
      <c r="A14" s="124" t="s">
        <v>102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30" t="s">
        <v>41</v>
      </c>
      <c r="AQ14" s="30"/>
      <c r="AR14" s="30"/>
      <c r="AS14" s="30"/>
      <c r="AT14" s="30"/>
      <c r="AU14" s="30"/>
      <c r="AV14" s="30" t="s">
        <v>44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116" t="s">
        <v>115</v>
      </c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 t="s">
        <v>115</v>
      </c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 t="s">
        <v>115</v>
      </c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 t="s">
        <v>115</v>
      </c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 t="s">
        <v>115</v>
      </c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 t="s">
        <v>115</v>
      </c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</row>
    <row r="15" spans="1:166" ht="15" customHeight="1">
      <c r="A15" s="126" t="s">
        <v>40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116" t="s">
        <v>115</v>
      </c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 t="s">
        <v>115</v>
      </c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 t="s">
        <v>115</v>
      </c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 t="s">
        <v>115</v>
      </c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 t="s">
        <v>115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 t="s">
        <v>115</v>
      </c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</row>
    <row r="16" spans="1:166" ht="1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1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116" t="s">
        <v>115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 t="s">
        <v>115</v>
      </c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 t="s">
        <v>115</v>
      </c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 t="s">
        <v>115</v>
      </c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 t="s">
        <v>115</v>
      </c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 t="s">
        <v>115</v>
      </c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</row>
    <row r="18" spans="1:166" ht="15.75" customHeight="1">
      <c r="A18" s="124" t="s">
        <v>43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30" t="s">
        <v>42</v>
      </c>
      <c r="AQ18" s="30"/>
      <c r="AR18" s="30"/>
      <c r="AS18" s="30"/>
      <c r="AT18" s="30"/>
      <c r="AU18" s="30"/>
      <c r="AV18" s="30" t="s">
        <v>89</v>
      </c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2">
        <f>BL20+BL19</f>
        <v>531824.6399999997</v>
      </c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116" t="s">
        <v>44</v>
      </c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 t="s">
        <v>115</v>
      </c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32">
        <f>DN19</f>
        <v>0</v>
      </c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32">
        <f>DN18</f>
        <v>0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 t="s">
        <v>115</v>
      </c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</row>
    <row r="19" spans="1:166" ht="15.75" customHeight="1">
      <c r="A19" s="124" t="s">
        <v>45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30" t="s">
        <v>46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2">
        <f>-'стр.1'!AZ18</f>
        <v>-4902124.640000001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116" t="s">
        <v>44</v>
      </c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 t="s">
        <v>115</v>
      </c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32">
        <f>-'стр.1'!DY18</f>
        <v>0</v>
      </c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32">
        <f>DN19</f>
        <v>0</v>
      </c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 t="s">
        <v>44</v>
      </c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</row>
    <row r="20" spans="1:166" ht="15.75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30" t="s">
        <v>48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2">
        <f>'стр.2'!BC6</f>
        <v>5433949.28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116" t="s">
        <v>44</v>
      </c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 t="s">
        <v>115</v>
      </c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 t="s">
        <v>115</v>
      </c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 t="s">
        <v>44</v>
      </c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</row>
    <row r="21" spans="1:166" ht="22.5" customHeight="1">
      <c r="A21" s="133" t="s">
        <v>58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30" t="s">
        <v>49</v>
      </c>
      <c r="AQ21" s="30"/>
      <c r="AR21" s="30"/>
      <c r="AS21" s="30"/>
      <c r="AT21" s="30"/>
      <c r="AU21" s="30"/>
      <c r="AV21" s="30" t="s">
        <v>44</v>
      </c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2" t="s">
        <v>44</v>
      </c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f>CF22</f>
        <v>-18836.150000000023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 t="s">
        <v>115</v>
      </c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 t="s">
        <v>115</v>
      </c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32">
        <f>EE22</f>
        <v>-18836.150000000023</v>
      </c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 t="s">
        <v>44</v>
      </c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</row>
    <row r="22" spans="1:166" ht="33" customHeight="1">
      <c r="A22" s="132" t="s">
        <v>103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30" t="s">
        <v>55</v>
      </c>
      <c r="AQ22" s="30"/>
      <c r="AR22" s="30"/>
      <c r="AS22" s="30"/>
      <c r="AT22" s="30"/>
      <c r="AU22" s="30"/>
      <c r="AV22" s="30" t="s">
        <v>44</v>
      </c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116" t="s">
        <v>44</v>
      </c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32">
        <f>CF25+CF23</f>
        <v>-18836.150000000023</v>
      </c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 t="s">
        <v>115</v>
      </c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 t="s">
        <v>115</v>
      </c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32">
        <f>CF22</f>
        <v>-18836.150000000023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 t="s">
        <v>44</v>
      </c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</row>
    <row r="23" spans="1:166" ht="15" customHeight="1">
      <c r="A23" s="126" t="s">
        <v>40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30" t="s">
        <v>50</v>
      </c>
      <c r="AQ23" s="30"/>
      <c r="AR23" s="30"/>
      <c r="AS23" s="30"/>
      <c r="AT23" s="30"/>
      <c r="AU23" s="30"/>
      <c r="AV23" s="30" t="s">
        <v>44</v>
      </c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116" t="s">
        <v>44</v>
      </c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32">
        <v>-495314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116" t="s">
        <v>115</v>
      </c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 t="s">
        <v>115</v>
      </c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32">
        <f>CF23</f>
        <v>-495314</v>
      </c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 t="s">
        <v>44</v>
      </c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</row>
    <row r="24" spans="1:166" ht="22.5" customHeight="1">
      <c r="A24" s="132" t="s">
        <v>62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</row>
    <row r="25" spans="1:166" ht="24" customHeight="1">
      <c r="A25" s="133" t="s">
        <v>61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30" t="s">
        <v>51</v>
      </c>
      <c r="AQ25" s="30"/>
      <c r="AR25" s="30"/>
      <c r="AS25" s="30"/>
      <c r="AT25" s="30"/>
      <c r="AU25" s="30"/>
      <c r="AV25" s="30" t="s">
        <v>44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116" t="s">
        <v>44</v>
      </c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32">
        <v>476477.85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116" t="s">
        <v>115</v>
      </c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 t="s">
        <v>115</v>
      </c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32">
        <f>CF25</f>
        <v>476477.85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 t="s">
        <v>44</v>
      </c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67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35" t="s">
        <v>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6"/>
      <c r="AP28" s="134" t="s">
        <v>19</v>
      </c>
      <c r="AQ28" s="135"/>
      <c r="AR28" s="135"/>
      <c r="AS28" s="135"/>
      <c r="AT28" s="135"/>
      <c r="AU28" s="136"/>
      <c r="AV28" s="134" t="s">
        <v>100</v>
      </c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6"/>
      <c r="BL28" s="134" t="s">
        <v>57</v>
      </c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6"/>
      <c r="CF28" s="154" t="s">
        <v>20</v>
      </c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4"/>
      <c r="ET28" s="134" t="s">
        <v>25</v>
      </c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</row>
    <row r="29" spans="1:166" ht="45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9"/>
      <c r="AP29" s="137"/>
      <c r="AQ29" s="138"/>
      <c r="AR29" s="138"/>
      <c r="AS29" s="138"/>
      <c r="AT29" s="138"/>
      <c r="AU29" s="139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9"/>
      <c r="BL29" s="137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9"/>
      <c r="CF29" s="143" t="s">
        <v>97</v>
      </c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4"/>
      <c r="CW29" s="154" t="s">
        <v>21</v>
      </c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4"/>
      <c r="DN29" s="154" t="s">
        <v>22</v>
      </c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4"/>
      <c r="EE29" s="154" t="s">
        <v>23</v>
      </c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4"/>
      <c r="ET29" s="137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</row>
    <row r="30" spans="1:166" ht="11.25">
      <c r="A30" s="130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40">
        <v>2</v>
      </c>
      <c r="AQ30" s="141"/>
      <c r="AR30" s="141"/>
      <c r="AS30" s="141"/>
      <c r="AT30" s="141"/>
      <c r="AU30" s="142"/>
      <c r="AV30" s="140">
        <v>3</v>
      </c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2"/>
      <c r="BL30" s="140">
        <v>4</v>
      </c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2"/>
      <c r="CF30" s="140">
        <v>5</v>
      </c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2"/>
      <c r="CW30" s="140">
        <v>6</v>
      </c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2"/>
      <c r="DN30" s="140">
        <v>7</v>
      </c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2"/>
      <c r="EE30" s="140">
        <v>8</v>
      </c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2"/>
      <c r="ET30" s="140">
        <v>9</v>
      </c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</row>
    <row r="31" spans="1:166" ht="22.5" customHeight="1">
      <c r="A31" s="133" t="s">
        <v>104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30" t="s">
        <v>52</v>
      </c>
      <c r="AQ31" s="30"/>
      <c r="AR31" s="30"/>
      <c r="AS31" s="30"/>
      <c r="AT31" s="30"/>
      <c r="AU31" s="30"/>
      <c r="AV31" s="30" t="s">
        <v>44</v>
      </c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29" t="s">
        <v>44</v>
      </c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 t="s">
        <v>44</v>
      </c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 t="s">
        <v>115</v>
      </c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 t="s">
        <v>115</v>
      </c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 t="s">
        <v>115</v>
      </c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 t="s">
        <v>44</v>
      </c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</row>
    <row r="32" spans="1:166" ht="16.5" customHeight="1">
      <c r="A32" s="145" t="s">
        <v>18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30" t="s">
        <v>53</v>
      </c>
      <c r="AQ32" s="30"/>
      <c r="AR32" s="30"/>
      <c r="AS32" s="30"/>
      <c r="AT32" s="30"/>
      <c r="AU32" s="30"/>
      <c r="AV32" s="30" t="s">
        <v>44</v>
      </c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29" t="s">
        <v>44</v>
      </c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 t="s">
        <v>44</v>
      </c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 t="s">
        <v>115</v>
      </c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 t="s">
        <v>115</v>
      </c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 t="s">
        <v>115</v>
      </c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 t="s">
        <v>44</v>
      </c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</row>
    <row r="33" spans="1:166" ht="27.75" customHeight="1">
      <c r="A33" s="149" t="s">
        <v>59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</row>
    <row r="34" spans="1:166" ht="36.75" customHeight="1">
      <c r="A34" s="150" t="s">
        <v>60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30" t="s">
        <v>54</v>
      </c>
      <c r="AQ34" s="30"/>
      <c r="AR34" s="30"/>
      <c r="AS34" s="30"/>
      <c r="AT34" s="30"/>
      <c r="AU34" s="30"/>
      <c r="AV34" s="30" t="s">
        <v>44</v>
      </c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29" t="s">
        <v>44</v>
      </c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 t="s">
        <v>44</v>
      </c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 t="s">
        <v>115</v>
      </c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 t="s">
        <v>115</v>
      </c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 t="s">
        <v>115</v>
      </c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 t="s">
        <v>44</v>
      </c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</row>
    <row r="35" spans="1:166" ht="1.5" customHeight="1" thickBot="1">
      <c r="A35" s="132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47"/>
      <c r="AQ35" s="148"/>
      <c r="AR35" s="148"/>
      <c r="AS35" s="148"/>
      <c r="AT35" s="148"/>
      <c r="AU35" s="148"/>
      <c r="AV35" s="152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27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7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9"/>
      <c r="CW35" s="127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7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7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9"/>
      <c r="ET35" s="127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53"/>
    </row>
    <row r="36" ht="21.75" customHeight="1"/>
    <row r="37" spans="1:84" ht="11.25">
      <c r="A37" s="1" t="s">
        <v>9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H37" s="87" t="s">
        <v>139</v>
      </c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CF37" s="1" t="s">
        <v>31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46" t="s">
        <v>11</v>
      </c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H38" s="146" t="s">
        <v>12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CF38" s="1" t="s">
        <v>32</v>
      </c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S38" s="87" t="s">
        <v>86</v>
      </c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</row>
    <row r="39" spans="107:149" ht="21.75" customHeight="1">
      <c r="DC39" s="146" t="s">
        <v>11</v>
      </c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3"/>
      <c r="DR39" s="3"/>
      <c r="DS39" s="146" t="s">
        <v>12</v>
      </c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</row>
    <row r="40" spans="1:60" ht="11.25">
      <c r="A40" s="1" t="s">
        <v>10</v>
      </c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H40" s="87" t="s">
        <v>132</v>
      </c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</row>
    <row r="41" spans="18:166" ht="11.25">
      <c r="R41" s="146" t="s">
        <v>11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3"/>
      <c r="AG41" s="3"/>
      <c r="AH41" s="146" t="s">
        <v>12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2.75">
      <c r="A43" s="155" t="s">
        <v>13</v>
      </c>
      <c r="B43" s="155"/>
      <c r="C43" s="156" t="s">
        <v>255</v>
      </c>
      <c r="D43" s="156"/>
      <c r="E43" s="156"/>
      <c r="F43" s="20" t="s">
        <v>13</v>
      </c>
      <c r="G43" s="20"/>
      <c r="H43" s="20"/>
      <c r="I43" s="87" t="s">
        <v>256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57">
        <v>2017</v>
      </c>
      <c r="Z43" s="158"/>
      <c r="AA43" s="158"/>
      <c r="AB43" s="158"/>
      <c r="AC43" s="158"/>
      <c r="AD43" s="158"/>
      <c r="AE43" s="158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12.75" customHeight="1"/>
  </sheetData>
  <sheetProtection/>
  <mergeCells count="240">
    <mergeCell ref="CF28:ES28"/>
    <mergeCell ref="CW29:DM29"/>
    <mergeCell ref="AV32:BK33"/>
    <mergeCell ref="CF30:CV30"/>
    <mergeCell ref="AV31:BK31"/>
    <mergeCell ref="AV30:BK30"/>
    <mergeCell ref="DN32:ED33"/>
    <mergeCell ref="AV28:BK29"/>
    <mergeCell ref="A3:AO4"/>
    <mergeCell ref="AP22:AU22"/>
    <mergeCell ref="AP13:AU13"/>
    <mergeCell ref="A14:AO14"/>
    <mergeCell ref="A12:AO12"/>
    <mergeCell ref="A9:AO9"/>
    <mergeCell ref="AP3:AU4"/>
    <mergeCell ref="A6:AO6"/>
    <mergeCell ref="A5:AO5"/>
    <mergeCell ref="A11:AO11"/>
    <mergeCell ref="AP14:AU14"/>
    <mergeCell ref="AV13:BK13"/>
    <mergeCell ref="BL14:CE14"/>
    <mergeCell ref="A22:AO22"/>
    <mergeCell ref="AV14:BK14"/>
    <mergeCell ref="BL19:CE19"/>
    <mergeCell ref="BL20:CE20"/>
    <mergeCell ref="BL22:CE22"/>
    <mergeCell ref="BL17:CE17"/>
    <mergeCell ref="BL21:CE21"/>
    <mergeCell ref="AP5:AU5"/>
    <mergeCell ref="A19:AO19"/>
    <mergeCell ref="AP19:AU19"/>
    <mergeCell ref="A18:AO18"/>
    <mergeCell ref="AP18:AU18"/>
    <mergeCell ref="AP9:AU10"/>
    <mergeCell ref="AP12:AU12"/>
    <mergeCell ref="A13:AO13"/>
    <mergeCell ref="AP11:AU11"/>
    <mergeCell ref="AP6:AU6"/>
    <mergeCell ref="A10:AO10"/>
    <mergeCell ref="A8:AO8"/>
    <mergeCell ref="AP7:AU8"/>
    <mergeCell ref="BL9:CE10"/>
    <mergeCell ref="AV9:BK10"/>
    <mergeCell ref="AV7:BK8"/>
    <mergeCell ref="A7:AO7"/>
    <mergeCell ref="DN6:ED6"/>
    <mergeCell ref="CW9:DM10"/>
    <mergeCell ref="EE6:ES6"/>
    <mergeCell ref="ET6:FJ6"/>
    <mergeCell ref="ET7:FJ8"/>
    <mergeCell ref="EE7:ES8"/>
    <mergeCell ref="EE9:ES10"/>
    <mergeCell ref="CW7:DM8"/>
    <mergeCell ref="ET9:FJ10"/>
    <mergeCell ref="AV3:BK4"/>
    <mergeCell ref="BL7:CE8"/>
    <mergeCell ref="CF6:CV6"/>
    <mergeCell ref="CW6:DM6"/>
    <mergeCell ref="BL3:CE4"/>
    <mergeCell ref="CW5:DM5"/>
    <mergeCell ref="AV6:BK6"/>
    <mergeCell ref="BL6:CE6"/>
    <mergeCell ref="AV5:BK5"/>
    <mergeCell ref="BL5:CE5"/>
    <mergeCell ref="EE5:ES5"/>
    <mergeCell ref="DN5:ED5"/>
    <mergeCell ref="ET3:FJ4"/>
    <mergeCell ref="CF4:CV4"/>
    <mergeCell ref="CW4:DM4"/>
    <mergeCell ref="DN4:ED4"/>
    <mergeCell ref="CF3:ES3"/>
    <mergeCell ref="EE4:ES4"/>
    <mergeCell ref="ET5:FJ5"/>
    <mergeCell ref="CF5:CV5"/>
    <mergeCell ref="DN13:ED13"/>
    <mergeCell ref="CF7:CV8"/>
    <mergeCell ref="EE11:ES11"/>
    <mergeCell ref="CW11:DM11"/>
    <mergeCell ref="DN9:ED10"/>
    <mergeCell ref="DN7:ED8"/>
    <mergeCell ref="CF9:CV10"/>
    <mergeCell ref="CF11:CV11"/>
    <mergeCell ref="CW12:DM12"/>
    <mergeCell ref="ET11:FJ11"/>
    <mergeCell ref="EE12:ES12"/>
    <mergeCell ref="DN11:ED11"/>
    <mergeCell ref="ET17:FJ17"/>
    <mergeCell ref="ET14:FJ14"/>
    <mergeCell ref="EE14:ES14"/>
    <mergeCell ref="ET12:FJ12"/>
    <mergeCell ref="DN12:ED12"/>
    <mergeCell ref="ET13:FJ13"/>
    <mergeCell ref="EE13:ES13"/>
    <mergeCell ref="ET15:FJ16"/>
    <mergeCell ref="CW14:DM14"/>
    <mergeCell ref="EE17:ES17"/>
    <mergeCell ref="DN15:ED16"/>
    <mergeCell ref="EE15:ES16"/>
    <mergeCell ref="DN17:ED17"/>
    <mergeCell ref="BL13:CE13"/>
    <mergeCell ref="CF12:CV12"/>
    <mergeCell ref="CW13:DM13"/>
    <mergeCell ref="AV11:BK11"/>
    <mergeCell ref="BL12:CE12"/>
    <mergeCell ref="BL11:CE11"/>
    <mergeCell ref="CF13:CV13"/>
    <mergeCell ref="AV12:BK12"/>
    <mergeCell ref="CF19:CV19"/>
    <mergeCell ref="DN14:ED14"/>
    <mergeCell ref="CF14:CV14"/>
    <mergeCell ref="CW19:DM19"/>
    <mergeCell ref="CW18:DM18"/>
    <mergeCell ref="CF17:CV17"/>
    <mergeCell ref="DN18:ED18"/>
    <mergeCell ref="DN19:ED19"/>
    <mergeCell ref="CW15:DM16"/>
    <mergeCell ref="ET21:FJ21"/>
    <mergeCell ref="EE21:ES21"/>
    <mergeCell ref="ET20:FJ20"/>
    <mergeCell ref="EE18:ES18"/>
    <mergeCell ref="EE20:ES20"/>
    <mergeCell ref="ET19:FJ19"/>
    <mergeCell ref="ET18:FJ18"/>
    <mergeCell ref="EE19:ES19"/>
    <mergeCell ref="CW20:DM20"/>
    <mergeCell ref="DN22:ED22"/>
    <mergeCell ref="DN21:ED21"/>
    <mergeCell ref="EE23:ES24"/>
    <mergeCell ref="CW21:DM21"/>
    <mergeCell ref="CW22:DM22"/>
    <mergeCell ref="EE22:ES22"/>
    <mergeCell ref="CW23:DM24"/>
    <mergeCell ref="AH41:BH41"/>
    <mergeCell ref="CF20:CV20"/>
    <mergeCell ref="DN23:ED24"/>
    <mergeCell ref="DN20:ED20"/>
    <mergeCell ref="DN29:ED29"/>
    <mergeCell ref="BL31:CE31"/>
    <mergeCell ref="DN31:ED31"/>
    <mergeCell ref="DN30:ED30"/>
    <mergeCell ref="CW30:DM30"/>
    <mergeCell ref="CF31:CV31"/>
    <mergeCell ref="A43:B43"/>
    <mergeCell ref="C43:E43"/>
    <mergeCell ref="I43:X43"/>
    <mergeCell ref="N37:AE37"/>
    <mergeCell ref="R40:AE40"/>
    <mergeCell ref="Y43:AE43"/>
    <mergeCell ref="R41:AE41"/>
    <mergeCell ref="N38:AE38"/>
    <mergeCell ref="ET35:FJ35"/>
    <mergeCell ref="DN35:ED35"/>
    <mergeCell ref="DS38:ES38"/>
    <mergeCell ref="CW25:DM25"/>
    <mergeCell ref="EE25:ES25"/>
    <mergeCell ref="ET25:FJ25"/>
    <mergeCell ref="EE29:ES29"/>
    <mergeCell ref="ET28:FJ29"/>
    <mergeCell ref="ET31:FJ31"/>
    <mergeCell ref="ET30:FJ30"/>
    <mergeCell ref="DC39:DP39"/>
    <mergeCell ref="AH38:BH38"/>
    <mergeCell ref="AV35:BK35"/>
    <mergeCell ref="BL35:CE35"/>
    <mergeCell ref="DC38:DP38"/>
    <mergeCell ref="AH37:BH37"/>
    <mergeCell ref="DS39:ES39"/>
    <mergeCell ref="CF21:CV21"/>
    <mergeCell ref="AH40:BH40"/>
    <mergeCell ref="AP35:AU35"/>
    <mergeCell ref="A33:AO33"/>
    <mergeCell ref="A34:AO34"/>
    <mergeCell ref="AV34:BK34"/>
    <mergeCell ref="AP32:AU33"/>
    <mergeCell ref="AP34:AU34"/>
    <mergeCell ref="A35:AO35"/>
    <mergeCell ref="A20:AO20"/>
    <mergeCell ref="A21:AO21"/>
    <mergeCell ref="AP21:AU21"/>
    <mergeCell ref="A32:AO32"/>
    <mergeCell ref="A31:AO31"/>
    <mergeCell ref="A28:AO29"/>
    <mergeCell ref="AP25:AU25"/>
    <mergeCell ref="AP30:AU30"/>
    <mergeCell ref="AP31:AU31"/>
    <mergeCell ref="A23:AO23"/>
    <mergeCell ref="CF22:CV22"/>
    <mergeCell ref="ET32:FJ33"/>
    <mergeCell ref="BL25:CE25"/>
    <mergeCell ref="CF23:CV24"/>
    <mergeCell ref="CF29:CV29"/>
    <mergeCell ref="BL28:CE29"/>
    <mergeCell ref="CF25:CV25"/>
    <mergeCell ref="ET22:FJ22"/>
    <mergeCell ref="ET23:FJ24"/>
    <mergeCell ref="EE32:ES33"/>
    <mergeCell ref="ET34:FJ34"/>
    <mergeCell ref="DN34:ED34"/>
    <mergeCell ref="BL23:CE24"/>
    <mergeCell ref="EE30:ES30"/>
    <mergeCell ref="BL30:CE30"/>
    <mergeCell ref="CW31:DM31"/>
    <mergeCell ref="CF32:CV33"/>
    <mergeCell ref="EE31:ES31"/>
    <mergeCell ref="DN25:ED25"/>
    <mergeCell ref="BL32:CE33"/>
    <mergeCell ref="AV21:BK21"/>
    <mergeCell ref="AV22:BK22"/>
    <mergeCell ref="A30:AO30"/>
    <mergeCell ref="A24:AO24"/>
    <mergeCell ref="AP23:AU24"/>
    <mergeCell ref="A25:AO25"/>
    <mergeCell ref="AP28:AU29"/>
    <mergeCell ref="BL34:CE34"/>
    <mergeCell ref="AP20:AU20"/>
    <mergeCell ref="AV15:BK16"/>
    <mergeCell ref="AP15:AU16"/>
    <mergeCell ref="AV23:BK24"/>
    <mergeCell ref="AV19:BK19"/>
    <mergeCell ref="AV20:BK20"/>
    <mergeCell ref="AV17:BK17"/>
    <mergeCell ref="AV18:BK18"/>
    <mergeCell ref="AV25:BK25"/>
    <mergeCell ref="EE35:ES35"/>
    <mergeCell ref="CW32:DM33"/>
    <mergeCell ref="CF35:CV35"/>
    <mergeCell ref="CW35:DM35"/>
    <mergeCell ref="CF34:CV34"/>
    <mergeCell ref="CW34:DM34"/>
    <mergeCell ref="EE34:ES34"/>
    <mergeCell ref="A2:FJ2"/>
    <mergeCell ref="BL18:CE18"/>
    <mergeCell ref="CF18:CV18"/>
    <mergeCell ref="A17:AO17"/>
    <mergeCell ref="A16:AO16"/>
    <mergeCell ref="CF15:CV16"/>
    <mergeCell ref="CW17:DM17"/>
    <mergeCell ref="A15:AO15"/>
    <mergeCell ref="BL15:CE16"/>
    <mergeCell ref="AP17:AU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2017-03-13T06:05:18Z</cp:lastPrinted>
  <dcterms:created xsi:type="dcterms:W3CDTF">2005-02-01T12:32:18Z</dcterms:created>
  <dcterms:modified xsi:type="dcterms:W3CDTF">2017-04-04T10:30:37Z</dcterms:modified>
  <cp:category/>
  <cp:version/>
  <cp:contentType/>
  <cp:contentStatus/>
</cp:coreProperties>
</file>